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4640" tabRatio="1000" activeTab="2"/>
  </bookViews>
  <sheets>
    <sheet name="прил2 по разд" sheetId="1" r:id="rId1"/>
    <sheet name="прил3 ведомст" sheetId="2" r:id="rId2"/>
    <sheet name="прил4 по разд" sheetId="3" r:id="rId3"/>
  </sheets>
  <calcPr calcId="191029"/>
</workbook>
</file>

<file path=xl/calcChain.xml><?xml version="1.0" encoding="utf-8"?>
<calcChain xmlns="http://schemas.openxmlformats.org/spreadsheetml/2006/main">
  <c r="F67" i="3" l="1"/>
  <c r="F66" i="3" s="1"/>
  <c r="F63" i="3"/>
  <c r="E63" i="3"/>
  <c r="G64" i="3"/>
  <c r="F64" i="3"/>
  <c r="E64" i="3"/>
  <c r="H64" i="2"/>
  <c r="G63" i="2"/>
  <c r="G62" i="2" s="1"/>
  <c r="F63" i="2"/>
  <c r="F62" i="2" s="1"/>
  <c r="F41" i="2"/>
  <c r="F40" i="2" s="1"/>
  <c r="F39" i="2" s="1"/>
  <c r="F90" i="3"/>
  <c r="F89" i="3" s="1"/>
  <c r="E90" i="3"/>
  <c r="E89" i="3" s="1"/>
  <c r="F31" i="3"/>
  <c r="F30" i="3" s="1"/>
  <c r="E31" i="3"/>
  <c r="F19" i="3"/>
  <c r="F18" i="3" s="1"/>
  <c r="E19" i="3"/>
  <c r="E18" i="3" s="1"/>
  <c r="H19" i="2"/>
  <c r="G18" i="2"/>
  <c r="F18" i="2"/>
  <c r="H90" i="2"/>
  <c r="G89" i="2"/>
  <c r="G86" i="2" s="1"/>
  <c r="F89" i="2"/>
  <c r="F28" i="2"/>
  <c r="G27" i="2"/>
  <c r="F27" i="2"/>
  <c r="F26" i="2" s="1"/>
  <c r="F25" i="2" s="1"/>
  <c r="G30" i="2"/>
  <c r="H30" i="2"/>
  <c r="F30" i="2"/>
  <c r="F94" i="3"/>
  <c r="F88" i="3"/>
  <c r="F87" i="3" s="1"/>
  <c r="F85" i="3"/>
  <c r="F83" i="3"/>
  <c r="F82" i="3" s="1"/>
  <c r="F81" i="3"/>
  <c r="F80" i="3"/>
  <c r="F76" i="3"/>
  <c r="F75" i="3" s="1"/>
  <c r="F72" i="3"/>
  <c r="F71" i="3" s="1"/>
  <c r="F68" i="3"/>
  <c r="F65" i="3"/>
  <c r="F62" i="3" s="1"/>
  <c r="F60" i="3"/>
  <c r="F59" i="3" s="1"/>
  <c r="F58" i="3" s="1"/>
  <c r="F53" i="3"/>
  <c r="F52" i="3" s="1"/>
  <c r="F57" i="3"/>
  <c r="F56" i="3" s="1"/>
  <c r="E57" i="3"/>
  <c r="E56" i="3" s="1"/>
  <c r="F55" i="3"/>
  <c r="F54" i="3" s="1"/>
  <c r="E55" i="3"/>
  <c r="E54" i="3" s="1"/>
  <c r="F49" i="3"/>
  <c r="F48" i="3" s="1"/>
  <c r="F47" i="3"/>
  <c r="F46" i="3" s="1"/>
  <c r="F45" i="3" s="1"/>
  <c r="F43" i="3"/>
  <c r="F42" i="3"/>
  <c r="F38" i="3"/>
  <c r="F37" i="3"/>
  <c r="F36" i="3"/>
  <c r="F33" i="3"/>
  <c r="F32" i="3" s="1"/>
  <c r="F29" i="3"/>
  <c r="F28" i="3" s="1"/>
  <c r="F24" i="3"/>
  <c r="F23" i="3" s="1"/>
  <c r="F17" i="3"/>
  <c r="F16" i="3"/>
  <c r="F15" i="3"/>
  <c r="F12" i="3"/>
  <c r="F11" i="3" s="1"/>
  <c r="F10" i="3" s="1"/>
  <c r="F74" i="3"/>
  <c r="F73" i="3" s="1"/>
  <c r="E74" i="3"/>
  <c r="E73" i="3" s="1"/>
  <c r="G69" i="3"/>
  <c r="G70" i="3"/>
  <c r="G84" i="3"/>
  <c r="G91" i="3"/>
  <c r="G92" i="3"/>
  <c r="G93" i="3"/>
  <c r="H74" i="2"/>
  <c r="G73" i="2"/>
  <c r="F73" i="2"/>
  <c r="H73" i="2" s="1"/>
  <c r="G56" i="2"/>
  <c r="F56" i="2"/>
  <c r="H55" i="2"/>
  <c r="H57" i="2"/>
  <c r="G54" i="2"/>
  <c r="F54" i="2"/>
  <c r="G93" i="2"/>
  <c r="G92" i="2" s="1"/>
  <c r="G91" i="2" s="1"/>
  <c r="F93" i="2"/>
  <c r="F92" i="2" s="1"/>
  <c r="G87" i="2"/>
  <c r="G84" i="2"/>
  <c r="H84" i="2" s="1"/>
  <c r="G82" i="2"/>
  <c r="H82" i="2" s="1"/>
  <c r="G79" i="2"/>
  <c r="F79" i="2"/>
  <c r="G75" i="2"/>
  <c r="G71" i="2"/>
  <c r="F71" i="2"/>
  <c r="G67" i="2"/>
  <c r="F67" i="2"/>
  <c r="G59" i="2"/>
  <c r="G58" i="2" s="1"/>
  <c r="F59" i="2"/>
  <c r="G52" i="2"/>
  <c r="F52" i="2"/>
  <c r="G48" i="2"/>
  <c r="H48" i="2" s="1"/>
  <c r="G46" i="2"/>
  <c r="H46" i="2" s="1"/>
  <c r="G41" i="2"/>
  <c r="G40" i="2" s="1"/>
  <c r="G35" i="2"/>
  <c r="G28" i="2"/>
  <c r="G32" i="2"/>
  <c r="H32" i="2" s="1"/>
  <c r="G20" i="2"/>
  <c r="G14" i="2"/>
  <c r="G11" i="2"/>
  <c r="H12" i="2"/>
  <c r="H15" i="2"/>
  <c r="H16" i="2"/>
  <c r="H17" i="2"/>
  <c r="H21" i="2"/>
  <c r="H22" i="2"/>
  <c r="H23" i="2"/>
  <c r="H24" i="2"/>
  <c r="H29" i="2"/>
  <c r="H33" i="2"/>
  <c r="H36" i="2"/>
  <c r="H37" i="2"/>
  <c r="H38" i="2"/>
  <c r="H42" i="2"/>
  <c r="H43" i="2"/>
  <c r="H47" i="2"/>
  <c r="H49" i="2"/>
  <c r="H53" i="2"/>
  <c r="H60" i="2"/>
  <c r="H65" i="2"/>
  <c r="H68" i="2"/>
  <c r="H69" i="2"/>
  <c r="H70" i="2"/>
  <c r="H72" i="2"/>
  <c r="H76" i="2"/>
  <c r="H80" i="2"/>
  <c r="H81" i="2"/>
  <c r="H83" i="2"/>
  <c r="H85" i="2"/>
  <c r="H88" i="2"/>
  <c r="H94" i="2"/>
  <c r="D29" i="1"/>
  <c r="D26" i="1"/>
  <c r="E26" i="1" s="1"/>
  <c r="D23" i="1"/>
  <c r="E23" i="1" s="1"/>
  <c r="D20" i="1"/>
  <c r="D17" i="1"/>
  <c r="E17" i="1" s="1"/>
  <c r="D15" i="1"/>
  <c r="E9" i="1"/>
  <c r="E10" i="1"/>
  <c r="E11" i="1"/>
  <c r="E12" i="1"/>
  <c r="E13" i="1"/>
  <c r="E14" i="1"/>
  <c r="E16" i="1"/>
  <c r="E18" i="1"/>
  <c r="E19" i="1"/>
  <c r="E21" i="1"/>
  <c r="E22" i="1"/>
  <c r="E24" i="1"/>
  <c r="E25" i="1"/>
  <c r="E27" i="1"/>
  <c r="E28" i="1"/>
  <c r="E29" i="1"/>
  <c r="E30" i="1"/>
  <c r="D8" i="1"/>
  <c r="C23" i="1"/>
  <c r="E94" i="3"/>
  <c r="E88" i="3"/>
  <c r="E87" i="3" s="1"/>
  <c r="E85" i="3"/>
  <c r="E83" i="3"/>
  <c r="E82" i="3" s="1"/>
  <c r="E81" i="3"/>
  <c r="E80" i="3"/>
  <c r="E72" i="3"/>
  <c r="E71" i="3" s="1"/>
  <c r="E68" i="3"/>
  <c r="E65" i="3"/>
  <c r="E60" i="3"/>
  <c r="E59" i="3" s="1"/>
  <c r="E58" i="3" s="1"/>
  <c r="E53" i="3"/>
  <c r="E52" i="3" s="1"/>
  <c r="E49" i="3"/>
  <c r="E48" i="3" s="1"/>
  <c r="E47" i="3"/>
  <c r="E46" i="3" s="1"/>
  <c r="E45" i="3" s="1"/>
  <c r="E43" i="3"/>
  <c r="E42" i="3"/>
  <c r="E38" i="3"/>
  <c r="E37" i="3"/>
  <c r="E36" i="3"/>
  <c r="E33" i="3"/>
  <c r="E32" i="3" s="1"/>
  <c r="E29" i="3"/>
  <c r="E28" i="3" s="1"/>
  <c r="E24" i="3"/>
  <c r="E23" i="3" s="1"/>
  <c r="E22" i="3" s="1"/>
  <c r="E21" i="3" s="1"/>
  <c r="E20" i="3" s="1"/>
  <c r="E17" i="3"/>
  <c r="E16" i="3"/>
  <c r="E15" i="3"/>
  <c r="E12" i="3"/>
  <c r="E11" i="3" s="1"/>
  <c r="E10" i="3" s="1"/>
  <c r="E76" i="3"/>
  <c r="E75" i="3" s="1"/>
  <c r="F87" i="2"/>
  <c r="F86" i="2" s="1"/>
  <c r="F84" i="2"/>
  <c r="F82" i="2"/>
  <c r="F14" i="2"/>
  <c r="F35" i="2"/>
  <c r="F34" i="2" s="1"/>
  <c r="F75" i="2"/>
  <c r="F20" i="2"/>
  <c r="H20" i="2" s="1"/>
  <c r="F11" i="2"/>
  <c r="F10" i="2" s="1"/>
  <c r="C29" i="1"/>
  <c r="C26" i="1"/>
  <c r="C15" i="1"/>
  <c r="C17" i="1"/>
  <c r="C20" i="1"/>
  <c r="C8" i="1"/>
  <c r="G67" i="3" l="1"/>
  <c r="E62" i="3"/>
  <c r="E86" i="3"/>
  <c r="G13" i="2"/>
  <c r="G51" i="2"/>
  <c r="F27" i="3"/>
  <c r="F86" i="3"/>
  <c r="G86" i="3" s="1"/>
  <c r="G90" i="3"/>
  <c r="H89" i="2"/>
  <c r="F13" i="2"/>
  <c r="F9" i="2" s="1"/>
  <c r="E15" i="1"/>
  <c r="H11" i="2"/>
  <c r="G66" i="2"/>
  <c r="H75" i="2"/>
  <c r="F51" i="2"/>
  <c r="E20" i="1"/>
  <c r="H54" i="2"/>
  <c r="H67" i="2"/>
  <c r="G87" i="3"/>
  <c r="G89" i="3"/>
  <c r="G31" i="3"/>
  <c r="F26" i="3"/>
  <c r="F25" i="3" s="1"/>
  <c r="E30" i="3"/>
  <c r="G19" i="3"/>
  <c r="G18" i="3"/>
  <c r="H13" i="2"/>
  <c r="H18" i="2"/>
  <c r="H86" i="2"/>
  <c r="G85" i="3"/>
  <c r="G81" i="3"/>
  <c r="G94" i="3"/>
  <c r="G80" i="3"/>
  <c r="G88" i="3"/>
  <c r="G56" i="3"/>
  <c r="G74" i="3"/>
  <c r="G54" i="3"/>
  <c r="G55" i="3"/>
  <c r="F66" i="2"/>
  <c r="F61" i="2" s="1"/>
  <c r="G57" i="3"/>
  <c r="H56" i="2"/>
  <c r="H35" i="2"/>
  <c r="D31" i="1"/>
  <c r="E8" i="1"/>
  <c r="G71" i="3"/>
  <c r="G82" i="3"/>
  <c r="F79" i="3"/>
  <c r="F78" i="3" s="1"/>
  <c r="F61" i="3"/>
  <c r="G72" i="3"/>
  <c r="G68" i="3"/>
  <c r="G62" i="3"/>
  <c r="G58" i="3"/>
  <c r="E51" i="3"/>
  <c r="E50" i="3" s="1"/>
  <c r="F51" i="3"/>
  <c r="F50" i="3" s="1"/>
  <c r="G42" i="3"/>
  <c r="G37" i="3"/>
  <c r="G12" i="3"/>
  <c r="G15" i="3"/>
  <c r="G38" i="3"/>
  <c r="G36" i="3"/>
  <c r="G43" i="3"/>
  <c r="E66" i="3"/>
  <c r="G48" i="3"/>
  <c r="F44" i="3"/>
  <c r="G45" i="3"/>
  <c r="F41" i="3"/>
  <c r="F40" i="3" s="1"/>
  <c r="F39" i="3" s="1"/>
  <c r="F35" i="3"/>
  <c r="F34" i="3" s="1"/>
  <c r="G32" i="3"/>
  <c r="F22" i="3"/>
  <c r="F21" i="3" s="1"/>
  <c r="G23" i="3"/>
  <c r="G17" i="3"/>
  <c r="G16" i="3"/>
  <c r="F14" i="3"/>
  <c r="F13" i="3" s="1"/>
  <c r="G10" i="3"/>
  <c r="G73" i="3"/>
  <c r="G60" i="3"/>
  <c r="G65" i="3"/>
  <c r="G75" i="3"/>
  <c r="G76" i="3"/>
  <c r="G53" i="3"/>
  <c r="G49" i="3"/>
  <c r="G33" i="3"/>
  <c r="G46" i="3"/>
  <c r="G28" i="3"/>
  <c r="G24" i="3"/>
  <c r="G63" i="3"/>
  <c r="G59" i="3"/>
  <c r="G47" i="3"/>
  <c r="G29" i="3"/>
  <c r="G11" i="3"/>
  <c r="G83" i="3"/>
  <c r="G52" i="3"/>
  <c r="E14" i="3"/>
  <c r="E13" i="3" s="1"/>
  <c r="E35" i="3"/>
  <c r="H93" i="2"/>
  <c r="H92" i="2"/>
  <c r="F91" i="2"/>
  <c r="H91" i="2" s="1"/>
  <c r="H87" i="2"/>
  <c r="G78" i="2"/>
  <c r="G77" i="2" s="1"/>
  <c r="H79" i="2"/>
  <c r="F78" i="2"/>
  <c r="F77" i="2" s="1"/>
  <c r="H71" i="2"/>
  <c r="G61" i="2"/>
  <c r="H63" i="2"/>
  <c r="H62" i="2"/>
  <c r="G50" i="2"/>
  <c r="H59" i="2"/>
  <c r="F58" i="2"/>
  <c r="H58" i="2" s="1"/>
  <c r="H52" i="2"/>
  <c r="G45" i="2"/>
  <c r="H41" i="2"/>
  <c r="G39" i="2"/>
  <c r="H39" i="2" s="1"/>
  <c r="H40" i="2"/>
  <c r="G34" i="2"/>
  <c r="H34" i="2" s="1"/>
  <c r="H27" i="2"/>
  <c r="G26" i="2"/>
  <c r="H28" i="2"/>
  <c r="G25" i="2"/>
  <c r="H25" i="2" s="1"/>
  <c r="H26" i="2"/>
  <c r="H14" i="2"/>
  <c r="G10" i="2"/>
  <c r="G9" i="2" s="1"/>
  <c r="C31" i="1"/>
  <c r="E79" i="3"/>
  <c r="E41" i="3"/>
  <c r="E44" i="3"/>
  <c r="F77" i="3" l="1"/>
  <c r="H77" i="2"/>
  <c r="E31" i="1"/>
  <c r="G30" i="3"/>
  <c r="E27" i="3"/>
  <c r="G66" i="3"/>
  <c r="G50" i="3"/>
  <c r="G51" i="3"/>
  <c r="G22" i="3"/>
  <c r="F20" i="3"/>
  <c r="G20" i="3" s="1"/>
  <c r="G21" i="3"/>
  <c r="G44" i="3"/>
  <c r="E34" i="3"/>
  <c r="G34" i="3" s="1"/>
  <c r="G35" i="3"/>
  <c r="E61" i="3"/>
  <c r="G61" i="3" s="1"/>
  <c r="E78" i="3"/>
  <c r="G79" i="3"/>
  <c r="E40" i="3"/>
  <c r="G41" i="3"/>
  <c r="G13" i="3"/>
  <c r="G14" i="3"/>
  <c r="H78" i="2"/>
  <c r="H61" i="2"/>
  <c r="H66" i="2"/>
  <c r="F50" i="2"/>
  <c r="H51" i="2"/>
  <c r="G44" i="2"/>
  <c r="H44" i="2" s="1"/>
  <c r="H45" i="2"/>
  <c r="H10" i="2"/>
  <c r="G27" i="3" l="1"/>
  <c r="E26" i="3"/>
  <c r="F9" i="3"/>
  <c r="F95" i="3" s="1"/>
  <c r="E77" i="3"/>
  <c r="G77" i="3" s="1"/>
  <c r="G78" i="3"/>
  <c r="E39" i="3"/>
  <c r="G39" i="3" s="1"/>
  <c r="G40" i="3"/>
  <c r="H50" i="2"/>
  <c r="F95" i="2"/>
  <c r="G95" i="2"/>
  <c r="H9" i="2"/>
  <c r="E25" i="3" l="1"/>
  <c r="G26" i="3"/>
  <c r="H95" i="2"/>
  <c r="G25" i="3" l="1"/>
  <c r="E9" i="3"/>
  <c r="G9" i="3" l="1"/>
  <c r="E95" i="3"/>
  <c r="G95" i="3" s="1"/>
</calcChain>
</file>

<file path=xl/sharedStrings.xml><?xml version="1.0" encoding="utf-8"?>
<sst xmlns="http://schemas.openxmlformats.org/spreadsheetml/2006/main" count="599" uniqueCount="149">
  <si>
    <t>ПРИЛОЖЕНИЕ 2</t>
  </si>
  <si>
    <t>к решению</t>
  </si>
  <si>
    <t>«О бюджете Озерского сельсовета Тальменского района Алтайского края на 2022 год»</t>
  </si>
  <si>
    <t>Распределение бюджетных ассигнований по разделам и подразделам классификации расходов бюджета сельского поселения на 2022  год</t>
  </si>
  <si>
    <t>Наименование</t>
  </si>
  <si>
    <t>Рз/Пр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</si>
  <si>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</si>
  <si>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</si>
  <si>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</si>
  <si>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</si>
  <si>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</si>
  <si>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</si>
  <si>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</si>
  <si>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Обеспечение проведения выборов и референдумов</t>
  </si>
  <si>
    <t>01 07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</si>
  <si>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</si>
  <si>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</si>
  <si>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</si>
  <si>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</si>
  <si>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</si>
  <si>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</si>
  <si>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и вневойсковая подготовка</t>
  </si>
  <si>
    <t>02 03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</si>
  <si>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</si>
  <si>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</si>
  <si>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пожарная безопасность</t>
  </si>
  <si>
    <t>03 10</t>
  </si>
  <si>
    <t>Другие вопросы в области национальной безопасности и правоохранительной деятельности</t>
  </si>
  <si>
    <t>03 14</t>
  </si>
  <si>
    <t>НАЦИОНАЛЬНАЯ ЭКОНОМИКА</t>
  </si>
  <si>
    <t>04 00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</si>
  <si>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</si>
  <si>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</si>
  <si>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</si>
  <si>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</si>
  <si>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</si>
  <si>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</si>
  <si>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Благоустройство</t>
  </si>
  <si>
    <t>05 03</t>
  </si>
  <si>
    <t>КУЛЬТУРА, КИНЕМАТОГРАФИЯ</t>
  </si>
  <si>
    <t>08 00</t>
  </si>
  <si>
    <t>Культура</t>
  </si>
  <si>
    <t>08 01</t>
  </si>
  <si>
    <t>Другие вопросы в области культуры, кинематографии</t>
  </si>
  <si>
    <t>08 04</t>
  </si>
  <si>
    <t>СОЦИАЛЬНАЯ ПОЛИТИКА</t>
  </si>
  <si>
    <t>10 00</t>
  </si>
  <si>
    <t>Пенсионное обеспечение</t>
  </si>
  <si>
    <t>10 01</t>
  </si>
  <si>
    <t>Итого</t>
  </si>
  <si>
    <t>01 00</t>
  </si>
  <si>
    <t>ИТОГО</t>
  </si>
  <si>
    <t>Ведомственная структура расходов бюджета сельского поселения на 2022 год</t>
  </si>
  <si>
    <t>Код</t>
  </si>
  <si>
    <t>ЦСР</t>
  </si>
  <si>
    <t>Вр</t>
  </si>
  <si>
    <t>Общегосударственные вопросы</t>
  </si>
  <si>
    <t>00 0 00 00000</t>
  </si>
  <si>
    <t>Главы местных администраций</t>
  </si>
  <si>
    <t>Глава муниципального образования</t>
  </si>
  <si>
    <t>01 2 00 10120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</si>
  <si>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</si>
  <si>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</si>
  <si>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Центральный аппарат ОМС</t>
  </si>
  <si>
    <t>01 2 0010110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</si>
  <si>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</si>
  <si>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</si>
  <si>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Федерации и муниципальных образований Межбюджетные трансферты общего характера бюджетам субъектов Российской Федерации и муниципальных образований</t>
  </si>
  <si>
    <t>98 0 00 00000</t>
  </si>
  <si>
    <t>Иные межбюджетные трансферты общего характера</t>
  </si>
  <si>
    <t>98 5 00 00000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</si>
  <si>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</si>
  <si>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98 5 00 60510</t>
  </si>
  <si>
    <t>Иные межбюджетные трансферты</t>
  </si>
  <si>
    <t>01 0 00 00000</t>
  </si>
  <si>
    <t>01 3 00 00000</t>
  </si>
  <si>
    <t>01 3 00 10240</t>
  </si>
  <si>
    <t>Специальные расходы</t>
  </si>
  <si>
    <t>Резервные средства</t>
  </si>
  <si>
    <t>99 1 00 14100</t>
  </si>
  <si>
    <t>99 9 00 14710</t>
  </si>
  <si>
    <t>99 8 00 14710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</si>
  <si>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</si>
  <si>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</si>
  <si>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01 4 00 51180</t>
  </si>
  <si>
    <t>Национальная безопасность и правоохранительная деятельность</t>
  </si>
  <si>
    <t>Мероприятия на обеспечение пожарной безопасности</t>
  </si>
  <si>
    <t>Расходы за счет МБ на финансирование мероприятий по пожарной безопасности</t>
  </si>
  <si>
    <t>93 9 00 60010</t>
  </si>
  <si>
    <t>Другие вопросы в области правоохранительной деятельности</t>
  </si>
  <si>
    <t>Мероприятия в области гражданской обороны</t>
  </si>
  <si>
    <t>93 2 00 19100</t>
  </si>
  <si>
    <t>Национальная экономика</t>
  </si>
  <si>
    <t>За счет средства МБ содержание, ремонт, реконструкция и строительство автомобильных дорог, являющихся муниципальной собственностью</t>
  </si>
  <si>
    <t>91 2 00 67270</t>
  </si>
  <si>
    <t>Мероприятия по землеустройству и землепользованию</t>
  </si>
  <si>
    <t>91 1 00 17090</t>
  </si>
  <si>
    <t>Жилищно-коммунальное хозяйство</t>
  </si>
  <si>
    <t>Уличное освещение</t>
  </si>
  <si>
    <t>92 9 00 18050</t>
  </si>
  <si>
    <t>Места захоронений</t>
  </si>
  <si>
    <t>92 9 00 18070</t>
  </si>
  <si>
    <t>Прочие закупки</t>
  </si>
  <si>
    <t>Прочие мероприятия по благоустройству городских округов и поселений</t>
  </si>
  <si>
    <t>92 9 00 18080</t>
  </si>
  <si>
    <t>Субсидии на обеспечение реализации муниципальных программ по благоустройству</t>
  </si>
  <si>
    <t>Закупка товаров, работ и услуг для муниципальных нужд</t>
  </si>
  <si>
    <t>Культура, кинематография</t>
  </si>
  <si>
    <t>Учреждения культуры</t>
  </si>
  <si>
    <t>02 2 00 10530</t>
  </si>
  <si>
    <t>02 2 00 S1190</t>
  </si>
  <si>
    <t>Организация библиотечного обслуживания</t>
  </si>
  <si>
    <t>90 2 0010570</t>
  </si>
  <si>
    <t>Мероприятия в сфере культуры и кинематографии</t>
  </si>
  <si>
    <t>44 5 00 16510</t>
  </si>
  <si>
    <t>Социальная политика</t>
  </si>
  <si>
    <t>Доплаты к пенсиям</t>
  </si>
  <si>
    <t>90 4 00 16270</t>
  </si>
  <si>
    <t>Социальное обеспечение и иные выплаты населению</t>
  </si>
  <si>
    <t>Распределение бюджетных ассигнований по разделам, подразделам, целевым статьям, группам (группам и подгруппам) видов расходов на 2022 год</t>
  </si>
  <si>
    <t>99 2 0010570</t>
  </si>
  <si>
    <t>90 2 00 10570</t>
  </si>
  <si>
    <t>92 9 01 S0820</t>
  </si>
  <si>
    <t>Прочие выплаты по обязательствам государства</t>
  </si>
  <si>
    <t>05 02</t>
  </si>
  <si>
    <t>92 9 00 18030</t>
  </si>
  <si>
    <t>850</t>
  </si>
  <si>
    <t>Коммунальное хозяйство</t>
  </si>
  <si>
    <t>Мероприятия в области коммунального хозяйства</t>
  </si>
  <si>
    <t>ПРИЛОЖЕНИЕ 3</t>
  </si>
  <si>
    <t>Утвержд.бюджетные назначения, тыс. рублей</t>
  </si>
  <si>
    <t>Уточнен.бюджетные назначения, тыс. рублей</t>
  </si>
  <si>
    <t>Отклонение</t>
  </si>
  <si>
    <t>Расходы на реализацию проектов развития общественной инфраструктуры, основанных на инициативах граждан (уличное освещение) МБ</t>
  </si>
  <si>
    <t>Расходы на реализацию проектов развития общественной инфраструктуры, основанных на инициативах граждан (уличное освещение) КБ</t>
  </si>
  <si>
    <t>91 2 00 S0260</t>
  </si>
  <si>
    <t>91 2 01 S0260</t>
  </si>
  <si>
    <t>92 9 00 S0820</t>
  </si>
  <si>
    <t>Софинансирование МБ на обеспечение реализации муниципальных программ по благоустройству</t>
  </si>
  <si>
    <t>ПРИЛОЖЕНИЕ 4                                            к решению «О бюджете Озерского сельсовета Тальменского района Алтайского края на 2022 год»</t>
  </si>
  <si>
    <t>01 3 00 10250</t>
  </si>
  <si>
    <t>Проведение выборов в представительные органы муниципального образования</t>
  </si>
  <si>
    <t>Проведение выборов главы муниципального образования</t>
  </si>
  <si>
    <t>90 2 00 16510</t>
  </si>
  <si>
    <t>01 2 00 S1190</t>
  </si>
  <si>
    <t>Расходы за счет субсидии КБ на обеспечение расчетов за уголь (отопление) центрального аппарата органов местного самоуправления</t>
  </si>
  <si>
    <t>Расходы за счет субсидии КБ на обеспечение расчетов за уголь (отопление), потребляемый подведомственными учреждениями в сфере культуры</t>
  </si>
  <si>
    <t xml:space="preserve">01 04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</si>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</sst>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justify" vertical="top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/>
    <xf numFmtId="49" fontId="2" fillId="2" borderId="6" xfId="0" applyNumberFormat="1" applyFont="1" applyFill="1" applyBorder="1" applyAlignment="1">
      <alignment horizontal="justify" vertical="top" wrapText="1"/>
    </xf>
    <xf numFmtId="4" fontId="1" fillId="0" borderId="7" xfId="0" applyNumberFormat="1" applyFont="1" applyBorder="1"/>
    <xf numFmtId="49" fontId="1" fillId="2" borderId="6" xfId="0" applyNumberFormat="1" applyFont="1" applyFill="1" applyBorder="1" applyAlignment="1">
      <alignment horizontal="justify" vertical="top" wrapText="1"/>
    </xf>
    <xf numFmtId="4" fontId="2" fillId="2" borderId="9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Border="1"/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4" fontId="5" fillId="0" borderId="7" xfId="0" applyNumberFormat="1" applyFont="1" applyBorder="1"/>
    <xf numFmtId="0" fontId="4" fillId="2" borderId="1" xfId="0" applyFont="1" applyFill="1" applyBorder="1" applyAlignment="1">
      <alignment wrapText="1"/>
    </xf>
    <xf numFmtId="4" fontId="4" fillId="0" borderId="7" xfId="0" applyNumberFormat="1" applyFont="1" applyBorder="1"/>
    <xf numFmtId="0" fontId="4" fillId="0" borderId="1" xfId="0" applyFont="1" applyBorder="1"/>
    <xf numFmtId="4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/>
    <xf numFmtId="4" fontId="5" fillId="2" borderId="9" xfId="0" applyNumberFormat="1" applyFont="1" applyFill="1" applyBorder="1" applyAlignment="1">
      <alignment wrapText="1"/>
    </xf>
    <xf numFmtId="4" fontId="5" fillId="0" borderId="10" xfId="0" applyNumberFormat="1" applyFont="1" applyBorder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justify" wrapText="1"/>
    </xf>
    <xf numFmtId="49" fontId="4" fillId="2" borderId="6" xfId="0" applyNumberFormat="1" applyFont="1" applyFill="1" applyBorder="1" applyAlignment="1">
      <alignment horizontal="justify" wrapText="1"/>
    </xf>
    <xf numFmtId="49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4" fillId="0" borderId="7" xfId="0" applyFont="1" applyBorder="1"/>
    <xf numFmtId="4" fontId="5" fillId="2" borderId="9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7" workbookViewId="0">
      <selection activeCell="C19" sqref="C19"/>
    </sheetView>
  </sheetViews>
  <sheetFormatPr defaultRowHeight="15.75" x14ac:dyDescent="0.25"/>
  <cols>
    <col min="1" max="1" width="55.42578125" style="4" customWidth="1"/>
    <col min="2" max="2" width="15.85546875" style="4" customWidth="1"/>
    <col min="3" max="3" width="18.28515625" style="4" customWidth="1"/>
    <col min="4" max="4" width="13.140625" style="4" customWidth="1"/>
    <col min="5" max="5" width="9.85546875" style="4" bestFit="1" customWidth="1"/>
    <col min="6" max="16384" width="9.140625" style="4"/>
  </cols>
  <sheetData>
    <row r="1" spans="1:5" ht="20.25" customHeight="1" x14ac:dyDescent="0.25">
      <c r="A1" s="2"/>
      <c r="B1" s="56" t="s">
        <v>0</v>
      </c>
      <c r="C1" s="56"/>
    </row>
    <row r="2" spans="1:5" x14ac:dyDescent="0.25">
      <c r="A2" s="2"/>
      <c r="B2" s="56" t="s">
        <v>1</v>
      </c>
      <c r="C2" s="56"/>
    </row>
    <row r="3" spans="1:5" ht="53.25" customHeight="1" x14ac:dyDescent="0.25">
      <c r="B3" s="60" t="s">
        <v>2</v>
      </c>
      <c r="C3" s="60"/>
      <c r="D3" s="60"/>
    </row>
    <row r="4" spans="1:5" ht="38.25" customHeight="1" x14ac:dyDescent="0.25">
      <c r="A4" s="57" t="s">
        <v>3</v>
      </c>
      <c r="B4" s="57"/>
      <c r="C4" s="57"/>
    </row>
    <row r="5" spans="1:5" ht="16.5" thickBot="1" x14ac:dyDescent="0.3">
      <c r="A5" s="5"/>
    </row>
    <row r="6" spans="1:5" ht="63" x14ac:dyDescent="0.25">
      <c r="A6" s="15" t="s">
        <v>4</v>
      </c>
      <c r="B6" s="16" t="s">
        <v>5</v>
      </c>
      <c r="C6" s="16" t="s">
        <v>130</v>
      </c>
      <c r="D6" s="16" t="s">
        <v>131</v>
      </c>
      <c r="E6" s="17" t="s">
        <v>132</v>
      </c>
    </row>
    <row r="7" spans="1:5" x14ac:dyDescent="0.25">
      <c r="A7" s="18">
        <v>1</v>
      </c>
      <c r="B7" s="1">
        <v>2</v>
      </c>
      <c r="C7" s="1">
        <v>3</v>
      </c>
      <c r="D7" s="8"/>
      <c r="E7" s="19"/>
    </row>
    <row r="8" spans="1:5" x14ac:dyDescent="0.25">
      <c r="A8" s="20" t="s">
        <v>6</v>
      </c>
      <c r="B8" s="9" t="s">
        <v>50</v>
      </c>
      <c r="C8" s="10">
        <f>SUM(C9:C14)</f>
        <v>4855.1000000000004</v>
      </c>
      <c r="D8" s="10">
        <f>SUM(D9:D14)</f>
        <v>5059</v>
      </c>
      <c r="E8" s="21">
        <f>D8-C8</f>
        <v>203.89999999999964</v>
      </c>
    </row>
    <row r="9" spans="1:5" ht="47.25" x14ac:dyDescent="0.25">
      <c r="A9" s="22" t="s">
        <v>7</v>
      </c>
      <c r="B9" s="11" t="s">
        <v>8</v>
      </c>
      <c r="C9" s="12">
        <v>575.79999999999995</v>
      </c>
      <c r="D9" s="54">
        <v>629</v>
      </c>
      <c r="E9" s="21">
        <f t="shared" ref="E9:E31" si="0">D9-C9</f>
        <v>53.200000000000045</v>
      </c>
    </row>
    <row r="10" spans="1:5" ht="63" x14ac:dyDescent="0.25">
      <c r="A10" s="22" t="s">
        <v>9</v>
      </c>
      <c r="B10" s="11" t="s">
        <v>10</v>
      </c>
      <c r="C10" s="13">
        <v>1834.7</v>
      </c>
      <c r="D10" s="54">
        <v>1915.3</v>
      </c>
      <c r="E10" s="21">
        <f t="shared" si="0"/>
        <v>80.599999999999909</v>
      </c>
    </row>
    <row r="11" spans="1:5" ht="47.25" x14ac:dyDescent="0.25">
      <c r="A11" s="22" t="s">
        <v>11</v>
      </c>
      <c r="B11" s="11" t="s">
        <v>12</v>
      </c>
      <c r="C11" s="12">
        <v>0.8</v>
      </c>
      <c r="D11" s="54">
        <v>0.8</v>
      </c>
      <c r="E11" s="21">
        <f t="shared" si="0"/>
        <v>0</v>
      </c>
    </row>
    <row r="12" spans="1:5" x14ac:dyDescent="0.25">
      <c r="A12" s="22" t="s">
        <v>13</v>
      </c>
      <c r="B12" s="11" t="s">
        <v>14</v>
      </c>
      <c r="C12" s="12">
        <v>133.1</v>
      </c>
      <c r="D12" s="54">
        <v>133.1</v>
      </c>
      <c r="E12" s="21">
        <f t="shared" si="0"/>
        <v>0</v>
      </c>
    </row>
    <row r="13" spans="1:5" x14ac:dyDescent="0.25">
      <c r="A13" s="22" t="s">
        <v>15</v>
      </c>
      <c r="B13" s="11" t="s">
        <v>16</v>
      </c>
      <c r="C13" s="12">
        <v>50</v>
      </c>
      <c r="D13" s="54"/>
      <c r="E13" s="21">
        <f t="shared" si="0"/>
        <v>-50</v>
      </c>
    </row>
    <row r="14" spans="1:5" x14ac:dyDescent="0.25">
      <c r="A14" s="22" t="s">
        <v>17</v>
      </c>
      <c r="B14" s="11" t="s">
        <v>18</v>
      </c>
      <c r="C14" s="13">
        <v>2260.6999999999998</v>
      </c>
      <c r="D14" s="54">
        <v>2380.8000000000002</v>
      </c>
      <c r="E14" s="21">
        <f t="shared" si="0"/>
        <v>120.10000000000036</v>
      </c>
    </row>
    <row r="15" spans="1:5" x14ac:dyDescent="0.25">
      <c r="A15" s="20" t="s">
        <v>19</v>
      </c>
      <c r="B15" s="14" t="s">
        <v>20</v>
      </c>
      <c r="C15" s="6">
        <f>C16</f>
        <v>402.3</v>
      </c>
      <c r="D15" s="6">
        <f>D16</f>
        <v>402.3</v>
      </c>
      <c r="E15" s="21">
        <f t="shared" si="0"/>
        <v>0</v>
      </c>
    </row>
    <row r="16" spans="1:5" x14ac:dyDescent="0.25">
      <c r="A16" s="22" t="s">
        <v>21</v>
      </c>
      <c r="B16" s="11" t="s">
        <v>22</v>
      </c>
      <c r="C16" s="12">
        <v>402.3</v>
      </c>
      <c r="D16" s="54">
        <v>402.3</v>
      </c>
      <c r="E16" s="21">
        <f t="shared" si="0"/>
        <v>0</v>
      </c>
    </row>
    <row r="17" spans="1:5" ht="31.5" x14ac:dyDescent="0.25">
      <c r="A17" s="20" t="s">
        <v>23</v>
      </c>
      <c r="B17" s="14" t="s">
        <v>24</v>
      </c>
      <c r="C17" s="6">
        <f>SUM(C18:C19)</f>
        <v>63</v>
      </c>
      <c r="D17" s="6">
        <f>SUM(D18:D19)</f>
        <v>46.5</v>
      </c>
      <c r="E17" s="21">
        <f t="shared" si="0"/>
        <v>-16.5</v>
      </c>
    </row>
    <row r="18" spans="1:5" ht="47.25" x14ac:dyDescent="0.25">
      <c r="A18" s="22" t="s">
        <v>25</v>
      </c>
      <c r="B18" s="11" t="s">
        <v>26</v>
      </c>
      <c r="C18" s="12">
        <v>53</v>
      </c>
      <c r="D18" s="54">
        <v>36.5</v>
      </c>
      <c r="E18" s="21">
        <f t="shared" si="0"/>
        <v>-16.5</v>
      </c>
    </row>
    <row r="19" spans="1:5" ht="31.5" x14ac:dyDescent="0.25">
      <c r="A19" s="22" t="s">
        <v>27</v>
      </c>
      <c r="B19" s="11" t="s">
        <v>28</v>
      </c>
      <c r="C19" s="12">
        <v>10</v>
      </c>
      <c r="D19" s="54">
        <v>10</v>
      </c>
      <c r="E19" s="21">
        <f t="shared" si="0"/>
        <v>0</v>
      </c>
    </row>
    <row r="20" spans="1:5" x14ac:dyDescent="0.25">
      <c r="A20" s="20" t="s">
        <v>29</v>
      </c>
      <c r="B20" s="14" t="s">
        <v>30</v>
      </c>
      <c r="C20" s="6">
        <f>SUM(C21:C22)</f>
        <v>2495.9</v>
      </c>
      <c r="D20" s="6">
        <f>SUM(D21:D22)</f>
        <v>2653.7000000000003</v>
      </c>
      <c r="E20" s="21">
        <f t="shared" si="0"/>
        <v>157.80000000000018</v>
      </c>
    </row>
    <row r="21" spans="1:5" x14ac:dyDescent="0.25">
      <c r="A21" s="22" t="s">
        <v>31</v>
      </c>
      <c r="B21" s="11" t="s">
        <v>32</v>
      </c>
      <c r="C21" s="12">
        <v>2405.9</v>
      </c>
      <c r="D21" s="54">
        <v>2405.9</v>
      </c>
      <c r="E21" s="21">
        <f t="shared" si="0"/>
        <v>0</v>
      </c>
    </row>
    <row r="22" spans="1:5" x14ac:dyDescent="0.25">
      <c r="A22" s="22" t="s">
        <v>33</v>
      </c>
      <c r="B22" s="11" t="s">
        <v>34</v>
      </c>
      <c r="C22" s="12">
        <v>90</v>
      </c>
      <c r="D22" s="54">
        <v>247.8</v>
      </c>
      <c r="E22" s="21">
        <f t="shared" si="0"/>
        <v>157.80000000000001</v>
      </c>
    </row>
    <row r="23" spans="1:5" x14ac:dyDescent="0.25">
      <c r="A23" s="20" t="s">
        <v>35</v>
      </c>
      <c r="B23" s="14" t="s">
        <v>36</v>
      </c>
      <c r="C23" s="6">
        <f>SUM(C24:C25)</f>
        <v>3587.4</v>
      </c>
      <c r="D23" s="6">
        <f>SUM(D24:D25)</f>
        <v>3802.4</v>
      </c>
      <c r="E23" s="21">
        <f t="shared" si="0"/>
        <v>215</v>
      </c>
    </row>
    <row r="24" spans="1:5" x14ac:dyDescent="0.25">
      <c r="A24" s="22" t="s">
        <v>127</v>
      </c>
      <c r="B24" s="11" t="s">
        <v>124</v>
      </c>
      <c r="C24" s="12">
        <v>14.9</v>
      </c>
      <c r="D24" s="54">
        <v>417.4</v>
      </c>
      <c r="E24" s="21">
        <f t="shared" si="0"/>
        <v>402.5</v>
      </c>
    </row>
    <row r="25" spans="1:5" x14ac:dyDescent="0.25">
      <c r="A25" s="22" t="s">
        <v>37</v>
      </c>
      <c r="B25" s="11" t="s">
        <v>38</v>
      </c>
      <c r="C25" s="12">
        <v>3572.5</v>
      </c>
      <c r="D25" s="54">
        <v>3385</v>
      </c>
      <c r="E25" s="21">
        <f t="shared" si="0"/>
        <v>-187.5</v>
      </c>
    </row>
    <row r="26" spans="1:5" x14ac:dyDescent="0.25">
      <c r="A26" s="20" t="s">
        <v>39</v>
      </c>
      <c r="B26" s="14" t="s">
        <v>40</v>
      </c>
      <c r="C26" s="7">
        <f>SUM(C27:C28)</f>
        <v>1536.6</v>
      </c>
      <c r="D26" s="7">
        <f>SUM(D27:D28)</f>
        <v>1549.2</v>
      </c>
      <c r="E26" s="21">
        <f t="shared" si="0"/>
        <v>12.600000000000136</v>
      </c>
    </row>
    <row r="27" spans="1:5" x14ac:dyDescent="0.25">
      <c r="A27" s="22" t="s">
        <v>41</v>
      </c>
      <c r="B27" s="11" t="s">
        <v>42</v>
      </c>
      <c r="C27" s="13">
        <v>1389.6</v>
      </c>
      <c r="D27" s="54">
        <v>1429.7</v>
      </c>
      <c r="E27" s="21">
        <f t="shared" si="0"/>
        <v>40.100000000000136</v>
      </c>
    </row>
    <row r="28" spans="1:5" x14ac:dyDescent="0.25">
      <c r="A28" s="22" t="s">
        <v>43</v>
      </c>
      <c r="B28" s="11" t="s">
        <v>44</v>
      </c>
      <c r="C28" s="12">
        <v>147</v>
      </c>
      <c r="D28" s="54">
        <v>119.5</v>
      </c>
      <c r="E28" s="21">
        <f t="shared" si="0"/>
        <v>-27.5</v>
      </c>
    </row>
    <row r="29" spans="1:5" x14ac:dyDescent="0.25">
      <c r="A29" s="20" t="s">
        <v>45</v>
      </c>
      <c r="B29" s="14" t="s">
        <v>46</v>
      </c>
      <c r="C29" s="6">
        <f>C30</f>
        <v>109.4</v>
      </c>
      <c r="D29" s="6">
        <f>D30</f>
        <v>109.4</v>
      </c>
      <c r="E29" s="21">
        <f t="shared" si="0"/>
        <v>0</v>
      </c>
    </row>
    <row r="30" spans="1:5" x14ac:dyDescent="0.25">
      <c r="A30" s="22" t="s">
        <v>47</v>
      </c>
      <c r="B30" s="11" t="s">
        <v>48</v>
      </c>
      <c r="C30" s="12">
        <v>109.4</v>
      </c>
      <c r="D30" s="54">
        <v>109.4</v>
      </c>
      <c r="E30" s="21">
        <f t="shared" si="0"/>
        <v>0</v>
      </c>
    </row>
    <row r="31" spans="1:5" ht="16.5" thickBot="1" x14ac:dyDescent="0.3">
      <c r="A31" s="58" t="s">
        <v>51</v>
      </c>
      <c r="B31" s="59"/>
      <c r="C31" s="23">
        <f>C8+C15+C17+C20+C23+C26+C29</f>
        <v>13049.7</v>
      </c>
      <c r="D31" s="23">
        <f>D8+D15+D17+D20+D23+D26+D29</f>
        <v>13622.5</v>
      </c>
      <c r="E31" s="24">
        <f t="shared" si="0"/>
        <v>572.79999999999927</v>
      </c>
    </row>
    <row r="32" spans="1:5" x14ac:dyDescent="0.25">
      <c r="A32" s="5"/>
      <c r="C32" s="55"/>
      <c r="D32" s="55"/>
    </row>
  </sheetData>
  <mergeCells count="5">
    <mergeCell ref="B2:C2"/>
    <mergeCell ref="B1:C1"/>
    <mergeCell ref="A4:C4"/>
    <mergeCell ref="A31:B31"/>
    <mergeCell ref="B3:D3"/>
  </mergeCells>
  <pageMargins left="0.70866141732283472" right="0.31496062992125984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86" workbookViewId="0">
      <selection activeCell="L90" sqref="L90"/>
    </sheetView>
  </sheetViews>
  <sheetFormatPr defaultRowHeight="15" x14ac:dyDescent="0.25"/>
  <cols>
    <col min="1" max="1" width="32.42578125" style="3" customWidth="1"/>
    <col min="2" max="2" width="7.7109375" style="3" customWidth="1"/>
    <col min="3" max="3" width="7.5703125" style="3" customWidth="1"/>
    <col min="4" max="4" width="14" style="3" customWidth="1"/>
    <col min="5" max="5" width="6.28515625" style="3" customWidth="1"/>
    <col min="6" max="6" width="10.28515625" style="3" customWidth="1"/>
    <col min="7" max="7" width="10.5703125" style="3" customWidth="1"/>
    <col min="8" max="8" width="9" style="3" customWidth="1"/>
    <col min="9" max="16384" width="9.140625" style="3"/>
  </cols>
  <sheetData>
    <row r="1" spans="1:8" ht="15.75" customHeight="1" x14ac:dyDescent="0.25">
      <c r="D1" s="61" t="s">
        <v>129</v>
      </c>
      <c r="E1" s="61"/>
      <c r="F1" s="61"/>
    </row>
    <row r="2" spans="1:8" ht="15.75" customHeight="1" x14ac:dyDescent="0.25">
      <c r="D2" s="61" t="s">
        <v>1</v>
      </c>
      <c r="E2" s="61"/>
      <c r="F2" s="61"/>
    </row>
    <row r="3" spans="1:8" ht="15.75" customHeight="1" x14ac:dyDescent="0.25">
      <c r="D3" s="65" t="s">
        <v>2</v>
      </c>
      <c r="E3" s="65"/>
      <c r="F3" s="65"/>
      <c r="G3" s="65"/>
    </row>
    <row r="4" spans="1:8" ht="31.5" customHeight="1" x14ac:dyDescent="0.25">
      <c r="D4" s="65"/>
      <c r="E4" s="65"/>
      <c r="F4" s="65"/>
      <c r="G4" s="65"/>
    </row>
    <row r="5" spans="1:8" ht="15.75" customHeight="1" x14ac:dyDescent="0.25">
      <c r="A5" s="64" t="s">
        <v>52</v>
      </c>
      <c r="B5" s="64"/>
      <c r="C5" s="64"/>
      <c r="D5" s="64"/>
      <c r="E5" s="64"/>
      <c r="F5" s="64"/>
      <c r="G5" s="64"/>
      <c r="H5" s="64"/>
    </row>
    <row r="6" spans="1:8" ht="15.75" thickBot="1" x14ac:dyDescent="0.3">
      <c r="A6" s="25"/>
    </row>
    <row r="7" spans="1:8" ht="90" x14ac:dyDescent="0.25">
      <c r="A7" s="38" t="s">
        <v>4</v>
      </c>
      <c r="B7" s="39" t="s">
        <v>53</v>
      </c>
      <c r="C7" s="39" t="s">
        <v>5</v>
      </c>
      <c r="D7" s="39" t="s">
        <v>54</v>
      </c>
      <c r="E7" s="39" t="s">
        <v>55</v>
      </c>
      <c r="F7" s="39" t="s">
        <v>130</v>
      </c>
      <c r="G7" s="39" t="s">
        <v>131</v>
      </c>
      <c r="H7" s="40" t="s">
        <v>132</v>
      </c>
    </row>
    <row r="8" spans="1:8" x14ac:dyDescent="0.25">
      <c r="A8" s="41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26">
        <v>7</v>
      </c>
      <c r="H8" s="27">
        <v>8</v>
      </c>
    </row>
    <row r="9" spans="1:8" ht="29.25" x14ac:dyDescent="0.25">
      <c r="A9" s="43" t="s">
        <v>56</v>
      </c>
      <c r="B9" s="44">
        <v>303</v>
      </c>
      <c r="C9" s="44" t="s">
        <v>50</v>
      </c>
      <c r="D9" s="44" t="s">
        <v>57</v>
      </c>
      <c r="E9" s="44"/>
      <c r="F9" s="28">
        <f>F10+F13+F20+F25+F32+F34</f>
        <v>4855.1000000000004</v>
      </c>
      <c r="G9" s="28">
        <f>G10+G13+G20+G25+G32+G34</f>
        <v>5058.8999999999996</v>
      </c>
      <c r="H9" s="29">
        <f>G9-F9</f>
        <v>203.79999999999927</v>
      </c>
    </row>
    <row r="10" spans="1:8" x14ac:dyDescent="0.25">
      <c r="A10" s="45" t="s">
        <v>58</v>
      </c>
      <c r="B10" s="42">
        <v>303</v>
      </c>
      <c r="C10" s="42" t="s">
        <v>8</v>
      </c>
      <c r="D10" s="42" t="s">
        <v>57</v>
      </c>
      <c r="E10" s="42"/>
      <c r="F10" s="30">
        <f>F11</f>
        <v>575.79999999999995</v>
      </c>
      <c r="G10" s="30">
        <f>G11</f>
        <v>629</v>
      </c>
      <c r="H10" s="31">
        <f t="shared" ref="H10:H84" si="0">G10-F10</f>
        <v>53.200000000000045</v>
      </c>
    </row>
    <row r="11" spans="1:8" ht="30" x14ac:dyDescent="0.25">
      <c r="A11" s="45" t="s">
        <v>59</v>
      </c>
      <c r="B11" s="42">
        <v>303</v>
      </c>
      <c r="C11" s="42" t="s">
        <v>8</v>
      </c>
      <c r="D11" s="42" t="s">
        <v>60</v>
      </c>
      <c r="E11" s="42"/>
      <c r="F11" s="30">
        <f>F12</f>
        <v>575.79999999999995</v>
      </c>
      <c r="G11" s="30">
        <f>G12</f>
        <v>629</v>
      </c>
      <c r="H11" s="31">
        <f t="shared" si="0"/>
        <v>53.200000000000045</v>
      </c>
    </row>
    <row r="12" spans="1:8" ht="120" x14ac:dyDescent="0.25">
      <c r="A12" s="45" t="s">
        <v>61</v>
      </c>
      <c r="B12" s="42">
        <v>303</v>
      </c>
      <c r="C12" s="42" t="s">
        <v>8</v>
      </c>
      <c r="D12" s="42" t="s">
        <v>60</v>
      </c>
      <c r="E12" s="42">
        <v>100</v>
      </c>
      <c r="F12" s="30">
        <v>575.79999999999995</v>
      </c>
      <c r="G12" s="32">
        <v>629</v>
      </c>
      <c r="H12" s="31">
        <f t="shared" si="0"/>
        <v>53.200000000000045</v>
      </c>
    </row>
    <row r="13" spans="1:8" ht="90" x14ac:dyDescent="0.25">
      <c r="A13" s="45" t="s">
        <v>62</v>
      </c>
      <c r="B13" s="42">
        <v>303</v>
      </c>
      <c r="C13" s="42" t="s">
        <v>10</v>
      </c>
      <c r="D13" s="42" t="s">
        <v>57</v>
      </c>
      <c r="E13" s="42"/>
      <c r="F13" s="33">
        <f>F14+F18</f>
        <v>1834.7</v>
      </c>
      <c r="G13" s="33">
        <f>G14+G18</f>
        <v>1915.1999999999998</v>
      </c>
      <c r="H13" s="31">
        <f t="shared" si="0"/>
        <v>80.499999999999773</v>
      </c>
    </row>
    <row r="14" spans="1:8" x14ac:dyDescent="0.25">
      <c r="A14" s="45" t="s">
        <v>63</v>
      </c>
      <c r="B14" s="42">
        <v>303</v>
      </c>
      <c r="C14" s="42" t="s">
        <v>10</v>
      </c>
      <c r="D14" s="42" t="s">
        <v>64</v>
      </c>
      <c r="E14" s="42"/>
      <c r="F14" s="33">
        <f>SUM(F15:F17)</f>
        <v>1754.9</v>
      </c>
      <c r="G14" s="33">
        <f>SUM(G15:G17)</f>
        <v>1847.1999999999998</v>
      </c>
      <c r="H14" s="31">
        <f t="shared" si="0"/>
        <v>92.299999999999727</v>
      </c>
    </row>
    <row r="15" spans="1:8" ht="127.5" customHeight="1" x14ac:dyDescent="0.25">
      <c r="A15" s="45" t="s">
        <v>61</v>
      </c>
      <c r="B15" s="42">
        <v>303</v>
      </c>
      <c r="C15" s="42" t="s">
        <v>10</v>
      </c>
      <c r="D15" s="42" t="s">
        <v>64</v>
      </c>
      <c r="E15" s="42">
        <v>100</v>
      </c>
      <c r="F15" s="30">
        <v>790.5</v>
      </c>
      <c r="G15" s="32">
        <v>753.4</v>
      </c>
      <c r="H15" s="31">
        <f t="shared" si="0"/>
        <v>-37.100000000000023</v>
      </c>
    </row>
    <row r="16" spans="1:8" ht="51.75" customHeight="1" x14ac:dyDescent="0.25">
      <c r="A16" s="45" t="s">
        <v>65</v>
      </c>
      <c r="B16" s="42">
        <v>303</v>
      </c>
      <c r="C16" s="42" t="s">
        <v>10</v>
      </c>
      <c r="D16" s="42" t="s">
        <v>64</v>
      </c>
      <c r="E16" s="42">
        <v>200</v>
      </c>
      <c r="F16" s="30">
        <v>949.7</v>
      </c>
      <c r="G16" s="32">
        <v>1075.7</v>
      </c>
      <c r="H16" s="31">
        <f t="shared" si="0"/>
        <v>126</v>
      </c>
    </row>
    <row r="17" spans="1:8" ht="30" x14ac:dyDescent="0.25">
      <c r="A17" s="45" t="s">
        <v>66</v>
      </c>
      <c r="B17" s="42">
        <v>303</v>
      </c>
      <c r="C17" s="42" t="s">
        <v>10</v>
      </c>
      <c r="D17" s="42" t="s">
        <v>64</v>
      </c>
      <c r="E17" s="42">
        <v>850</v>
      </c>
      <c r="F17" s="30">
        <v>14.7</v>
      </c>
      <c r="G17" s="32">
        <v>18.100000000000001</v>
      </c>
      <c r="H17" s="31">
        <f t="shared" si="0"/>
        <v>3.4000000000000021</v>
      </c>
    </row>
    <row r="18" spans="1:8" ht="63" customHeight="1" x14ac:dyDescent="0.25">
      <c r="A18" s="45" t="s">
        <v>145</v>
      </c>
      <c r="B18" s="42">
        <v>303</v>
      </c>
      <c r="C18" s="42" t="s">
        <v>147</v>
      </c>
      <c r="D18" s="42" t="s">
        <v>144</v>
      </c>
      <c r="E18" s="42"/>
      <c r="F18" s="30">
        <f>F19</f>
        <v>79.8</v>
      </c>
      <c r="G18" s="30">
        <f>G19</f>
        <v>68</v>
      </c>
      <c r="H18" s="31">
        <f t="shared" si="0"/>
        <v>-11.799999999999997</v>
      </c>
    </row>
    <row r="19" spans="1:8" ht="43.5" customHeight="1" x14ac:dyDescent="0.25">
      <c r="A19" s="45" t="s">
        <v>65</v>
      </c>
      <c r="B19" s="42">
        <v>303</v>
      </c>
      <c r="C19" s="42" t="s">
        <v>10</v>
      </c>
      <c r="D19" s="42" t="s">
        <v>144</v>
      </c>
      <c r="E19" s="42">
        <v>200</v>
      </c>
      <c r="F19" s="30">
        <v>79.8</v>
      </c>
      <c r="G19" s="32">
        <v>68</v>
      </c>
      <c r="H19" s="31">
        <f t="shared" si="0"/>
        <v>-11.799999999999997</v>
      </c>
    </row>
    <row r="20" spans="1:8" ht="75" x14ac:dyDescent="0.25">
      <c r="A20" s="45" t="s">
        <v>11</v>
      </c>
      <c r="B20" s="42">
        <v>303</v>
      </c>
      <c r="C20" s="42" t="s">
        <v>12</v>
      </c>
      <c r="D20" s="42" t="s">
        <v>57</v>
      </c>
      <c r="E20" s="42"/>
      <c r="F20" s="30">
        <f>F21</f>
        <v>0.8</v>
      </c>
      <c r="G20" s="30">
        <f>G21</f>
        <v>0.8</v>
      </c>
      <c r="H20" s="31">
        <f t="shared" si="0"/>
        <v>0</v>
      </c>
    </row>
    <row r="21" spans="1:8" ht="90" x14ac:dyDescent="0.25">
      <c r="A21" s="45" t="s">
        <v>67</v>
      </c>
      <c r="B21" s="42">
        <v>303</v>
      </c>
      <c r="C21" s="42" t="s">
        <v>12</v>
      </c>
      <c r="D21" s="42" t="s">
        <v>68</v>
      </c>
      <c r="E21" s="42"/>
      <c r="F21" s="30">
        <v>0.8</v>
      </c>
      <c r="G21" s="30">
        <v>0.8</v>
      </c>
      <c r="H21" s="31">
        <f t="shared" si="0"/>
        <v>0</v>
      </c>
    </row>
    <row r="22" spans="1:8" ht="30" x14ac:dyDescent="0.25">
      <c r="A22" s="45" t="s">
        <v>69</v>
      </c>
      <c r="B22" s="42">
        <v>303</v>
      </c>
      <c r="C22" s="42" t="s">
        <v>12</v>
      </c>
      <c r="D22" s="42" t="s">
        <v>70</v>
      </c>
      <c r="E22" s="42"/>
      <c r="F22" s="30">
        <v>0.8</v>
      </c>
      <c r="G22" s="30">
        <v>0.8</v>
      </c>
      <c r="H22" s="31">
        <f t="shared" si="0"/>
        <v>0</v>
      </c>
    </row>
    <row r="23" spans="1:8" ht="172.5" customHeight="1" x14ac:dyDescent="0.25">
      <c r="A23" s="45" t="s">
        <v>71</v>
      </c>
      <c r="B23" s="42">
        <v>303</v>
      </c>
      <c r="C23" s="42" t="s">
        <v>12</v>
      </c>
      <c r="D23" s="42" t="s">
        <v>72</v>
      </c>
      <c r="E23" s="42"/>
      <c r="F23" s="30">
        <v>0.8</v>
      </c>
      <c r="G23" s="30">
        <v>0.8</v>
      </c>
      <c r="H23" s="31">
        <f t="shared" si="0"/>
        <v>0</v>
      </c>
    </row>
    <row r="24" spans="1:8" ht="30" x14ac:dyDescent="0.25">
      <c r="A24" s="45" t="s">
        <v>73</v>
      </c>
      <c r="B24" s="42">
        <v>303</v>
      </c>
      <c r="C24" s="42" t="s">
        <v>12</v>
      </c>
      <c r="D24" s="42" t="s">
        <v>72</v>
      </c>
      <c r="E24" s="42">
        <v>540</v>
      </c>
      <c r="F24" s="30">
        <v>0.8</v>
      </c>
      <c r="G24" s="32">
        <v>0.8</v>
      </c>
      <c r="H24" s="31">
        <f t="shared" si="0"/>
        <v>0</v>
      </c>
    </row>
    <row r="25" spans="1:8" ht="30" x14ac:dyDescent="0.25">
      <c r="A25" s="45" t="s">
        <v>13</v>
      </c>
      <c r="B25" s="42">
        <v>303</v>
      </c>
      <c r="C25" s="42" t="s">
        <v>14</v>
      </c>
      <c r="D25" s="42" t="s">
        <v>57</v>
      </c>
      <c r="E25" s="42"/>
      <c r="F25" s="30">
        <f>F26</f>
        <v>133.1</v>
      </c>
      <c r="G25" s="32">
        <f>G26</f>
        <v>133.1</v>
      </c>
      <c r="H25" s="31">
        <f t="shared" si="0"/>
        <v>0</v>
      </c>
    </row>
    <row r="26" spans="1:8" ht="30" x14ac:dyDescent="0.25">
      <c r="A26" s="45" t="s">
        <v>13</v>
      </c>
      <c r="B26" s="42">
        <v>303</v>
      </c>
      <c r="C26" s="42" t="s">
        <v>14</v>
      </c>
      <c r="D26" s="42" t="s">
        <v>74</v>
      </c>
      <c r="E26" s="42"/>
      <c r="F26" s="30">
        <f>F27</f>
        <v>133.1</v>
      </c>
      <c r="G26" s="32">
        <f>G27</f>
        <v>133.1</v>
      </c>
      <c r="H26" s="31">
        <f t="shared" si="0"/>
        <v>0</v>
      </c>
    </row>
    <row r="27" spans="1:8" ht="30" x14ac:dyDescent="0.25">
      <c r="A27" s="45" t="s">
        <v>13</v>
      </c>
      <c r="B27" s="42">
        <v>303</v>
      </c>
      <c r="C27" s="42" t="s">
        <v>14</v>
      </c>
      <c r="D27" s="42" t="s">
        <v>75</v>
      </c>
      <c r="E27" s="42"/>
      <c r="F27" s="30">
        <f>F29+F31</f>
        <v>133.1</v>
      </c>
      <c r="G27" s="30">
        <f>G29+G31</f>
        <v>133.1</v>
      </c>
      <c r="H27" s="31">
        <f t="shared" si="0"/>
        <v>0</v>
      </c>
    </row>
    <row r="28" spans="1:8" ht="45" x14ac:dyDescent="0.25">
      <c r="A28" s="45" t="s">
        <v>141</v>
      </c>
      <c r="B28" s="42">
        <v>303</v>
      </c>
      <c r="C28" s="42" t="s">
        <v>14</v>
      </c>
      <c r="D28" s="42" t="s">
        <v>76</v>
      </c>
      <c r="E28" s="42"/>
      <c r="F28" s="30">
        <f>F29</f>
        <v>66.599999999999994</v>
      </c>
      <c r="G28" s="32">
        <f>G29</f>
        <v>66.599999999999994</v>
      </c>
      <c r="H28" s="31">
        <f t="shared" si="0"/>
        <v>0</v>
      </c>
    </row>
    <row r="29" spans="1:8" x14ac:dyDescent="0.25">
      <c r="A29" s="45" t="s">
        <v>77</v>
      </c>
      <c r="B29" s="42">
        <v>303</v>
      </c>
      <c r="C29" s="42" t="s">
        <v>14</v>
      </c>
      <c r="D29" s="42" t="s">
        <v>76</v>
      </c>
      <c r="E29" s="42">
        <v>880</v>
      </c>
      <c r="F29" s="30">
        <v>66.599999999999994</v>
      </c>
      <c r="G29" s="32">
        <v>66.599999999999994</v>
      </c>
      <c r="H29" s="31">
        <f t="shared" si="0"/>
        <v>0</v>
      </c>
    </row>
    <row r="30" spans="1:8" ht="30" x14ac:dyDescent="0.25">
      <c r="A30" s="45" t="s">
        <v>142</v>
      </c>
      <c r="B30" s="42">
        <v>303</v>
      </c>
      <c r="C30" s="42" t="s">
        <v>14</v>
      </c>
      <c r="D30" s="42" t="s">
        <v>140</v>
      </c>
      <c r="E30" s="42"/>
      <c r="F30" s="30">
        <f>F31</f>
        <v>66.5</v>
      </c>
      <c r="G30" s="30">
        <f t="shared" ref="G30:H30" si="1">G31</f>
        <v>66.5</v>
      </c>
      <c r="H30" s="30">
        <f t="shared" si="1"/>
        <v>0</v>
      </c>
    </row>
    <row r="31" spans="1:8" x14ac:dyDescent="0.25">
      <c r="A31" s="45" t="s">
        <v>77</v>
      </c>
      <c r="B31" s="42">
        <v>303</v>
      </c>
      <c r="C31" s="42" t="s">
        <v>14</v>
      </c>
      <c r="D31" s="42" t="s">
        <v>140</v>
      </c>
      <c r="E31" s="42">
        <v>880</v>
      </c>
      <c r="F31" s="30">
        <v>66.5</v>
      </c>
      <c r="G31" s="32">
        <v>66.5</v>
      </c>
      <c r="H31" s="31"/>
    </row>
    <row r="32" spans="1:8" x14ac:dyDescent="0.25">
      <c r="A32" s="45" t="s">
        <v>15</v>
      </c>
      <c r="B32" s="42">
        <v>303</v>
      </c>
      <c r="C32" s="42" t="s">
        <v>16</v>
      </c>
      <c r="D32" s="42" t="s">
        <v>57</v>
      </c>
      <c r="E32" s="42"/>
      <c r="F32" s="30">
        <v>50</v>
      </c>
      <c r="G32" s="32">
        <f>G33</f>
        <v>0</v>
      </c>
      <c r="H32" s="31">
        <f t="shared" si="0"/>
        <v>-50</v>
      </c>
    </row>
    <row r="33" spans="1:8" x14ac:dyDescent="0.25">
      <c r="A33" s="45" t="s">
        <v>78</v>
      </c>
      <c r="B33" s="42">
        <v>303</v>
      </c>
      <c r="C33" s="42" t="s">
        <v>16</v>
      </c>
      <c r="D33" s="42" t="s">
        <v>79</v>
      </c>
      <c r="E33" s="42">
        <v>870</v>
      </c>
      <c r="F33" s="30">
        <v>50</v>
      </c>
      <c r="G33" s="32"/>
      <c r="H33" s="31">
        <f t="shared" si="0"/>
        <v>-50</v>
      </c>
    </row>
    <row r="34" spans="1:8" ht="30" x14ac:dyDescent="0.25">
      <c r="A34" s="45" t="s">
        <v>17</v>
      </c>
      <c r="B34" s="42">
        <v>303</v>
      </c>
      <c r="C34" s="42" t="s">
        <v>18</v>
      </c>
      <c r="D34" s="42" t="s">
        <v>57</v>
      </c>
      <c r="E34" s="42"/>
      <c r="F34" s="33">
        <f>F35</f>
        <v>2260.6999999999998</v>
      </c>
      <c r="G34" s="33">
        <f>G35</f>
        <v>2380.8000000000002</v>
      </c>
      <c r="H34" s="31">
        <f t="shared" si="0"/>
        <v>120.10000000000036</v>
      </c>
    </row>
    <row r="35" spans="1:8" ht="30" x14ac:dyDescent="0.25">
      <c r="A35" s="45" t="s">
        <v>123</v>
      </c>
      <c r="B35" s="42">
        <v>303</v>
      </c>
      <c r="C35" s="42" t="s">
        <v>18</v>
      </c>
      <c r="D35" s="42" t="s">
        <v>80</v>
      </c>
      <c r="E35" s="42"/>
      <c r="F35" s="33">
        <f>SUM(F36:F38)</f>
        <v>2260.6999999999998</v>
      </c>
      <c r="G35" s="33">
        <f>SUM(G36:G38)</f>
        <v>2380.8000000000002</v>
      </c>
      <c r="H35" s="31">
        <f t="shared" si="0"/>
        <v>120.10000000000036</v>
      </c>
    </row>
    <row r="36" spans="1:8" ht="129.75" customHeight="1" x14ac:dyDescent="0.25">
      <c r="A36" s="45" t="s">
        <v>61</v>
      </c>
      <c r="B36" s="42">
        <v>303</v>
      </c>
      <c r="C36" s="42" t="s">
        <v>18</v>
      </c>
      <c r="D36" s="42" t="s">
        <v>80</v>
      </c>
      <c r="E36" s="42">
        <v>100</v>
      </c>
      <c r="F36" s="33">
        <v>2038</v>
      </c>
      <c r="G36" s="32">
        <v>2038</v>
      </c>
      <c r="H36" s="31">
        <f t="shared" si="0"/>
        <v>0</v>
      </c>
    </row>
    <row r="37" spans="1:8" ht="60" x14ac:dyDescent="0.25">
      <c r="A37" s="45" t="s">
        <v>65</v>
      </c>
      <c r="B37" s="42">
        <v>303</v>
      </c>
      <c r="C37" s="42" t="s">
        <v>18</v>
      </c>
      <c r="D37" s="42" t="s">
        <v>81</v>
      </c>
      <c r="E37" s="42">
        <v>200</v>
      </c>
      <c r="F37" s="30">
        <v>185.5</v>
      </c>
      <c r="G37" s="32">
        <v>312.3</v>
      </c>
      <c r="H37" s="31">
        <f t="shared" si="0"/>
        <v>126.80000000000001</v>
      </c>
    </row>
    <row r="38" spans="1:8" ht="30" x14ac:dyDescent="0.25">
      <c r="A38" s="45" t="s">
        <v>66</v>
      </c>
      <c r="B38" s="42">
        <v>303</v>
      </c>
      <c r="C38" s="42" t="s">
        <v>18</v>
      </c>
      <c r="D38" s="42" t="s">
        <v>80</v>
      </c>
      <c r="E38" s="42">
        <v>850</v>
      </c>
      <c r="F38" s="30">
        <v>37.200000000000003</v>
      </c>
      <c r="G38" s="32">
        <v>30.5</v>
      </c>
      <c r="H38" s="31">
        <f t="shared" si="0"/>
        <v>-6.7000000000000028</v>
      </c>
    </row>
    <row r="39" spans="1:8" ht="29.25" x14ac:dyDescent="0.25">
      <c r="A39" s="43" t="s">
        <v>82</v>
      </c>
      <c r="B39" s="44">
        <v>303</v>
      </c>
      <c r="C39" s="44" t="s">
        <v>20</v>
      </c>
      <c r="D39" s="44" t="s">
        <v>57</v>
      </c>
      <c r="E39" s="44"/>
      <c r="F39" s="34">
        <f>F40</f>
        <v>402.3</v>
      </c>
      <c r="G39" s="35">
        <f>G40</f>
        <v>402.3</v>
      </c>
      <c r="H39" s="29">
        <f t="shared" si="0"/>
        <v>0</v>
      </c>
    </row>
    <row r="40" spans="1:8" ht="30" x14ac:dyDescent="0.25">
      <c r="A40" s="45" t="s">
        <v>21</v>
      </c>
      <c r="B40" s="42">
        <v>303</v>
      </c>
      <c r="C40" s="42" t="s">
        <v>22</v>
      </c>
      <c r="D40" s="42" t="s">
        <v>57</v>
      </c>
      <c r="E40" s="42"/>
      <c r="F40" s="30">
        <f>F41</f>
        <v>402.3</v>
      </c>
      <c r="G40" s="32">
        <f>G41</f>
        <v>402.3</v>
      </c>
      <c r="H40" s="31">
        <f t="shared" si="0"/>
        <v>0</v>
      </c>
    </row>
    <row r="41" spans="1:8" ht="60" x14ac:dyDescent="0.25">
      <c r="A41" s="45" t="s">
        <v>83</v>
      </c>
      <c r="B41" s="42">
        <v>303</v>
      </c>
      <c r="C41" s="42" t="s">
        <v>22</v>
      </c>
      <c r="D41" s="42" t="s">
        <v>84</v>
      </c>
      <c r="E41" s="42"/>
      <c r="F41" s="30">
        <f>SUM(F42:F43)</f>
        <v>402.3</v>
      </c>
      <c r="G41" s="32">
        <f>SUM(G42:G43)</f>
        <v>402.3</v>
      </c>
      <c r="H41" s="31">
        <f t="shared" si="0"/>
        <v>0</v>
      </c>
    </row>
    <row r="42" spans="1:8" ht="127.5" customHeight="1" x14ac:dyDescent="0.25">
      <c r="A42" s="45" t="s">
        <v>61</v>
      </c>
      <c r="B42" s="42">
        <v>303</v>
      </c>
      <c r="C42" s="42" t="s">
        <v>22</v>
      </c>
      <c r="D42" s="42" t="s">
        <v>84</v>
      </c>
      <c r="E42" s="42">
        <v>100</v>
      </c>
      <c r="F42" s="30">
        <v>282.10000000000002</v>
      </c>
      <c r="G42" s="32">
        <v>285.60000000000002</v>
      </c>
      <c r="H42" s="31">
        <f t="shared" si="0"/>
        <v>3.5</v>
      </c>
    </row>
    <row r="43" spans="1:8" ht="60" x14ac:dyDescent="0.25">
      <c r="A43" s="45" t="s">
        <v>65</v>
      </c>
      <c r="B43" s="42">
        <v>303</v>
      </c>
      <c r="C43" s="42" t="s">
        <v>22</v>
      </c>
      <c r="D43" s="42" t="s">
        <v>84</v>
      </c>
      <c r="E43" s="42">
        <v>200</v>
      </c>
      <c r="F43" s="30">
        <v>120.2</v>
      </c>
      <c r="G43" s="32">
        <v>116.7</v>
      </c>
      <c r="H43" s="31">
        <f t="shared" si="0"/>
        <v>-3.5</v>
      </c>
    </row>
    <row r="44" spans="1:8" ht="43.5" x14ac:dyDescent="0.25">
      <c r="A44" s="43" t="s">
        <v>85</v>
      </c>
      <c r="B44" s="44">
        <v>303</v>
      </c>
      <c r="C44" s="44" t="s">
        <v>24</v>
      </c>
      <c r="D44" s="44" t="s">
        <v>57</v>
      </c>
      <c r="E44" s="44"/>
      <c r="F44" s="34">
        <v>63</v>
      </c>
      <c r="G44" s="35">
        <f>G45+G48</f>
        <v>46.5</v>
      </c>
      <c r="H44" s="29">
        <f t="shared" si="0"/>
        <v>-16.5</v>
      </c>
    </row>
    <row r="45" spans="1:8" ht="30" x14ac:dyDescent="0.25">
      <c r="A45" s="45" t="s">
        <v>86</v>
      </c>
      <c r="B45" s="42">
        <v>303</v>
      </c>
      <c r="C45" s="42" t="s">
        <v>26</v>
      </c>
      <c r="D45" s="42" t="s">
        <v>57</v>
      </c>
      <c r="E45" s="42"/>
      <c r="F45" s="30">
        <v>53</v>
      </c>
      <c r="G45" s="32">
        <f>G46</f>
        <v>36.5</v>
      </c>
      <c r="H45" s="31">
        <f t="shared" si="0"/>
        <v>-16.5</v>
      </c>
    </row>
    <row r="46" spans="1:8" ht="45" x14ac:dyDescent="0.25">
      <c r="A46" s="45" t="s">
        <v>87</v>
      </c>
      <c r="B46" s="42">
        <v>303</v>
      </c>
      <c r="C46" s="42" t="s">
        <v>26</v>
      </c>
      <c r="D46" s="42" t="s">
        <v>88</v>
      </c>
      <c r="E46" s="42"/>
      <c r="F46" s="30">
        <v>53</v>
      </c>
      <c r="G46" s="32">
        <f>G47</f>
        <v>36.5</v>
      </c>
      <c r="H46" s="31">
        <f t="shared" si="0"/>
        <v>-16.5</v>
      </c>
    </row>
    <row r="47" spans="1:8" ht="60" x14ac:dyDescent="0.25">
      <c r="A47" s="45" t="s">
        <v>65</v>
      </c>
      <c r="B47" s="42">
        <v>303</v>
      </c>
      <c r="C47" s="42" t="s">
        <v>26</v>
      </c>
      <c r="D47" s="42" t="s">
        <v>88</v>
      </c>
      <c r="E47" s="42">
        <v>200</v>
      </c>
      <c r="F47" s="30">
        <v>53</v>
      </c>
      <c r="G47" s="32">
        <v>36.5</v>
      </c>
      <c r="H47" s="31">
        <f t="shared" si="0"/>
        <v>-16.5</v>
      </c>
    </row>
    <row r="48" spans="1:8" ht="30" x14ac:dyDescent="0.25">
      <c r="A48" s="45" t="s">
        <v>89</v>
      </c>
      <c r="B48" s="42">
        <v>303</v>
      </c>
      <c r="C48" s="42" t="s">
        <v>28</v>
      </c>
      <c r="D48" s="42" t="s">
        <v>57</v>
      </c>
      <c r="E48" s="42"/>
      <c r="F48" s="30">
        <v>10</v>
      </c>
      <c r="G48" s="32">
        <f>G49</f>
        <v>10</v>
      </c>
      <c r="H48" s="31">
        <f t="shared" si="0"/>
        <v>0</v>
      </c>
    </row>
    <row r="49" spans="1:8" ht="30" x14ac:dyDescent="0.25">
      <c r="A49" s="45" t="s">
        <v>90</v>
      </c>
      <c r="B49" s="42">
        <v>303</v>
      </c>
      <c r="C49" s="42" t="s">
        <v>28</v>
      </c>
      <c r="D49" s="42" t="s">
        <v>91</v>
      </c>
      <c r="E49" s="42">
        <v>200</v>
      </c>
      <c r="F49" s="30">
        <v>10</v>
      </c>
      <c r="G49" s="32">
        <v>10</v>
      </c>
      <c r="H49" s="31">
        <f t="shared" si="0"/>
        <v>0</v>
      </c>
    </row>
    <row r="50" spans="1:8" ht="29.25" x14ac:dyDescent="0.25">
      <c r="A50" s="43" t="s">
        <v>92</v>
      </c>
      <c r="B50" s="44">
        <v>303</v>
      </c>
      <c r="C50" s="44" t="s">
        <v>30</v>
      </c>
      <c r="D50" s="44" t="s">
        <v>57</v>
      </c>
      <c r="E50" s="44"/>
      <c r="F50" s="34">
        <f>F51+F58</f>
        <v>2495.9</v>
      </c>
      <c r="G50" s="34">
        <f>G51+G58</f>
        <v>2653.7000000000003</v>
      </c>
      <c r="H50" s="29">
        <f t="shared" si="0"/>
        <v>157.80000000000018</v>
      </c>
    </row>
    <row r="51" spans="1:8" ht="30" x14ac:dyDescent="0.25">
      <c r="A51" s="45" t="s">
        <v>31</v>
      </c>
      <c r="B51" s="42">
        <v>303</v>
      </c>
      <c r="C51" s="42" t="s">
        <v>32</v>
      </c>
      <c r="D51" s="42" t="s">
        <v>57</v>
      </c>
      <c r="E51" s="42"/>
      <c r="F51" s="30">
        <f>F52+F54+F56</f>
        <v>2405.9</v>
      </c>
      <c r="G51" s="30">
        <f>G52+G54+G56</f>
        <v>2405.9</v>
      </c>
      <c r="H51" s="31">
        <f t="shared" si="0"/>
        <v>0</v>
      </c>
    </row>
    <row r="52" spans="1:8" ht="83.25" customHeight="1" x14ac:dyDescent="0.25">
      <c r="A52" s="45" t="s">
        <v>93</v>
      </c>
      <c r="B52" s="42">
        <v>303</v>
      </c>
      <c r="C52" s="42" t="s">
        <v>32</v>
      </c>
      <c r="D52" s="42" t="s">
        <v>94</v>
      </c>
      <c r="E52" s="42"/>
      <c r="F52" s="30">
        <f>F53</f>
        <v>821.3</v>
      </c>
      <c r="G52" s="30">
        <f>G53</f>
        <v>821.3</v>
      </c>
      <c r="H52" s="31">
        <f t="shared" si="0"/>
        <v>0</v>
      </c>
    </row>
    <row r="53" spans="1:8" ht="60" x14ac:dyDescent="0.25">
      <c r="A53" s="45" t="s">
        <v>65</v>
      </c>
      <c r="B53" s="42">
        <v>303</v>
      </c>
      <c r="C53" s="42" t="s">
        <v>32</v>
      </c>
      <c r="D53" s="42" t="s">
        <v>94</v>
      </c>
      <c r="E53" s="42">
        <v>200</v>
      </c>
      <c r="F53" s="30">
        <v>821.3</v>
      </c>
      <c r="G53" s="32">
        <v>821.3</v>
      </c>
      <c r="H53" s="31">
        <f t="shared" si="0"/>
        <v>0</v>
      </c>
    </row>
    <row r="54" spans="1:8" ht="75" x14ac:dyDescent="0.25">
      <c r="A54" s="45" t="s">
        <v>134</v>
      </c>
      <c r="B54" s="42">
        <v>303</v>
      </c>
      <c r="C54" s="42" t="s">
        <v>32</v>
      </c>
      <c r="D54" s="42" t="s">
        <v>135</v>
      </c>
      <c r="E54" s="42"/>
      <c r="F54" s="30">
        <f>F55</f>
        <v>1200</v>
      </c>
      <c r="G54" s="30">
        <f>G55</f>
        <v>1200</v>
      </c>
      <c r="H54" s="31">
        <f t="shared" si="0"/>
        <v>0</v>
      </c>
    </row>
    <row r="55" spans="1:8" ht="60" x14ac:dyDescent="0.25">
      <c r="A55" s="45" t="s">
        <v>65</v>
      </c>
      <c r="B55" s="42">
        <v>303</v>
      </c>
      <c r="C55" s="42" t="s">
        <v>32</v>
      </c>
      <c r="D55" s="42" t="s">
        <v>135</v>
      </c>
      <c r="E55" s="42">
        <v>200</v>
      </c>
      <c r="F55" s="30">
        <v>1200</v>
      </c>
      <c r="G55" s="32">
        <v>1200</v>
      </c>
      <c r="H55" s="31">
        <f t="shared" si="0"/>
        <v>0</v>
      </c>
    </row>
    <row r="56" spans="1:8" ht="82.5" customHeight="1" x14ac:dyDescent="0.25">
      <c r="A56" s="45" t="s">
        <v>133</v>
      </c>
      <c r="B56" s="42">
        <v>303</v>
      </c>
      <c r="C56" s="42" t="s">
        <v>32</v>
      </c>
      <c r="D56" s="42" t="s">
        <v>136</v>
      </c>
      <c r="E56" s="42"/>
      <c r="F56" s="30">
        <f>F57</f>
        <v>384.6</v>
      </c>
      <c r="G56" s="30">
        <f>G57</f>
        <v>384.6</v>
      </c>
      <c r="H56" s="31">
        <f t="shared" si="0"/>
        <v>0</v>
      </c>
    </row>
    <row r="57" spans="1:8" ht="60" x14ac:dyDescent="0.25">
      <c r="A57" s="45" t="s">
        <v>65</v>
      </c>
      <c r="B57" s="42">
        <v>303</v>
      </c>
      <c r="C57" s="42" t="s">
        <v>32</v>
      </c>
      <c r="D57" s="42" t="s">
        <v>136</v>
      </c>
      <c r="E57" s="42">
        <v>200</v>
      </c>
      <c r="F57" s="30">
        <v>384.6</v>
      </c>
      <c r="G57" s="32">
        <v>384.6</v>
      </c>
      <c r="H57" s="31">
        <f t="shared" si="0"/>
        <v>0</v>
      </c>
    </row>
    <row r="58" spans="1:8" ht="30" x14ac:dyDescent="0.25">
      <c r="A58" s="45" t="s">
        <v>33</v>
      </c>
      <c r="B58" s="42">
        <v>303</v>
      </c>
      <c r="C58" s="42" t="s">
        <v>34</v>
      </c>
      <c r="D58" s="42" t="s">
        <v>57</v>
      </c>
      <c r="E58" s="42"/>
      <c r="F58" s="30">
        <f>F59</f>
        <v>90</v>
      </c>
      <c r="G58" s="30">
        <f>G59</f>
        <v>247.8</v>
      </c>
      <c r="H58" s="31">
        <f t="shared" si="0"/>
        <v>157.80000000000001</v>
      </c>
    </row>
    <row r="59" spans="1:8" ht="30" x14ac:dyDescent="0.25">
      <c r="A59" s="45" t="s">
        <v>95</v>
      </c>
      <c r="B59" s="42">
        <v>303</v>
      </c>
      <c r="C59" s="42" t="s">
        <v>34</v>
      </c>
      <c r="D59" s="42" t="s">
        <v>96</v>
      </c>
      <c r="E59" s="42"/>
      <c r="F59" s="30">
        <f>F60</f>
        <v>90</v>
      </c>
      <c r="G59" s="30">
        <f>G60</f>
        <v>247.8</v>
      </c>
      <c r="H59" s="31">
        <f t="shared" si="0"/>
        <v>157.80000000000001</v>
      </c>
    </row>
    <row r="60" spans="1:8" ht="60" x14ac:dyDescent="0.25">
      <c r="A60" s="45" t="s">
        <v>65</v>
      </c>
      <c r="B60" s="42">
        <v>303</v>
      </c>
      <c r="C60" s="42" t="s">
        <v>34</v>
      </c>
      <c r="D60" s="42" t="s">
        <v>96</v>
      </c>
      <c r="E60" s="42">
        <v>200</v>
      </c>
      <c r="F60" s="30">
        <v>90</v>
      </c>
      <c r="G60" s="32">
        <v>247.8</v>
      </c>
      <c r="H60" s="31">
        <f t="shared" si="0"/>
        <v>157.80000000000001</v>
      </c>
    </row>
    <row r="61" spans="1:8" ht="29.25" x14ac:dyDescent="0.25">
      <c r="A61" s="43" t="s">
        <v>97</v>
      </c>
      <c r="B61" s="44">
        <v>303</v>
      </c>
      <c r="C61" s="44" t="s">
        <v>36</v>
      </c>
      <c r="D61" s="44" t="s">
        <v>57</v>
      </c>
      <c r="E61" s="44"/>
      <c r="F61" s="34">
        <f>F62+F66</f>
        <v>3587.4</v>
      </c>
      <c r="G61" s="34">
        <f>G62+G66</f>
        <v>3802.4</v>
      </c>
      <c r="H61" s="29">
        <f t="shared" si="0"/>
        <v>215</v>
      </c>
    </row>
    <row r="62" spans="1:8" x14ac:dyDescent="0.25">
      <c r="A62" s="46" t="s">
        <v>127</v>
      </c>
      <c r="B62" s="42">
        <v>303</v>
      </c>
      <c r="C62" s="47" t="s">
        <v>124</v>
      </c>
      <c r="D62" s="42" t="s">
        <v>57</v>
      </c>
      <c r="E62" s="47"/>
      <c r="F62" s="30">
        <f>F63</f>
        <v>14.9</v>
      </c>
      <c r="G62" s="30">
        <f>G63</f>
        <v>417.40000000000003</v>
      </c>
      <c r="H62" s="31">
        <f t="shared" si="0"/>
        <v>402.50000000000006</v>
      </c>
    </row>
    <row r="63" spans="1:8" ht="30" x14ac:dyDescent="0.25">
      <c r="A63" s="46" t="s">
        <v>128</v>
      </c>
      <c r="B63" s="42">
        <v>303</v>
      </c>
      <c r="C63" s="47" t="s">
        <v>124</v>
      </c>
      <c r="D63" s="42" t="s">
        <v>125</v>
      </c>
      <c r="E63" s="47"/>
      <c r="F63" s="30">
        <f>F64+F65</f>
        <v>14.9</v>
      </c>
      <c r="G63" s="30">
        <f>G64+G65</f>
        <v>417.40000000000003</v>
      </c>
      <c r="H63" s="31">
        <f t="shared" si="0"/>
        <v>402.50000000000006</v>
      </c>
    </row>
    <row r="64" spans="1:8" ht="47.25" customHeight="1" x14ac:dyDescent="0.25">
      <c r="A64" s="45" t="s">
        <v>65</v>
      </c>
      <c r="B64" s="42">
        <v>303</v>
      </c>
      <c r="C64" s="47" t="s">
        <v>124</v>
      </c>
      <c r="D64" s="42" t="s">
        <v>125</v>
      </c>
      <c r="E64" s="47" t="s">
        <v>148</v>
      </c>
      <c r="F64" s="30">
        <v>0</v>
      </c>
      <c r="G64" s="30">
        <v>398.6</v>
      </c>
      <c r="H64" s="31">
        <f t="shared" si="0"/>
        <v>398.6</v>
      </c>
    </row>
    <row r="65" spans="1:8" ht="30" x14ac:dyDescent="0.25">
      <c r="A65" s="45" t="s">
        <v>66</v>
      </c>
      <c r="B65" s="42">
        <v>303</v>
      </c>
      <c r="C65" s="47" t="s">
        <v>124</v>
      </c>
      <c r="D65" s="42" t="s">
        <v>125</v>
      </c>
      <c r="E65" s="47" t="s">
        <v>126</v>
      </c>
      <c r="F65" s="30">
        <v>14.9</v>
      </c>
      <c r="G65" s="32">
        <v>18.8</v>
      </c>
      <c r="H65" s="31">
        <f t="shared" si="0"/>
        <v>3.9000000000000004</v>
      </c>
    </row>
    <row r="66" spans="1:8" x14ac:dyDescent="0.25">
      <c r="A66" s="45" t="s">
        <v>37</v>
      </c>
      <c r="B66" s="42">
        <v>303</v>
      </c>
      <c r="C66" s="42" t="s">
        <v>38</v>
      </c>
      <c r="D66" s="42" t="s">
        <v>57</v>
      </c>
      <c r="E66" s="42"/>
      <c r="F66" s="30">
        <f>F67+F71+F73+F75</f>
        <v>3572.5</v>
      </c>
      <c r="G66" s="30">
        <f>G67+G71+G73+G75</f>
        <v>3385</v>
      </c>
      <c r="H66" s="31">
        <f t="shared" si="0"/>
        <v>-187.5</v>
      </c>
    </row>
    <row r="67" spans="1:8" x14ac:dyDescent="0.25">
      <c r="A67" s="45" t="s">
        <v>98</v>
      </c>
      <c r="B67" s="42">
        <v>303</v>
      </c>
      <c r="C67" s="42" t="s">
        <v>38</v>
      </c>
      <c r="D67" s="42" t="s">
        <v>99</v>
      </c>
      <c r="E67" s="42"/>
      <c r="F67" s="30">
        <f>F68</f>
        <v>492.5</v>
      </c>
      <c r="G67" s="30">
        <f>G68</f>
        <v>338.5</v>
      </c>
      <c r="H67" s="31">
        <f t="shared" si="0"/>
        <v>-154</v>
      </c>
    </row>
    <row r="68" spans="1:8" ht="60" x14ac:dyDescent="0.25">
      <c r="A68" s="45" t="s">
        <v>65</v>
      </c>
      <c r="B68" s="42">
        <v>303</v>
      </c>
      <c r="C68" s="42" t="s">
        <v>38</v>
      </c>
      <c r="D68" s="42" t="s">
        <v>99</v>
      </c>
      <c r="E68" s="42">
        <v>200</v>
      </c>
      <c r="F68" s="30">
        <v>492.5</v>
      </c>
      <c r="G68" s="32">
        <v>338.5</v>
      </c>
      <c r="H68" s="31">
        <f t="shared" si="0"/>
        <v>-154</v>
      </c>
    </row>
    <row r="69" spans="1:8" hidden="1" x14ac:dyDescent="0.25">
      <c r="A69" s="45" t="s">
        <v>100</v>
      </c>
      <c r="B69" s="42">
        <v>303</v>
      </c>
      <c r="C69" s="42" t="s">
        <v>38</v>
      </c>
      <c r="D69" s="42" t="s">
        <v>101</v>
      </c>
      <c r="E69" s="42"/>
      <c r="F69" s="30">
        <v>0</v>
      </c>
      <c r="G69" s="32"/>
      <c r="H69" s="31">
        <f t="shared" si="0"/>
        <v>0</v>
      </c>
    </row>
    <row r="70" spans="1:8" hidden="1" x14ac:dyDescent="0.25">
      <c r="A70" s="45" t="s">
        <v>102</v>
      </c>
      <c r="B70" s="42">
        <v>303</v>
      </c>
      <c r="C70" s="42" t="s">
        <v>38</v>
      </c>
      <c r="D70" s="42" t="s">
        <v>101</v>
      </c>
      <c r="E70" s="42">
        <v>200</v>
      </c>
      <c r="F70" s="30">
        <v>0</v>
      </c>
      <c r="G70" s="32"/>
      <c r="H70" s="31">
        <f t="shared" si="0"/>
        <v>0</v>
      </c>
    </row>
    <row r="71" spans="1:8" ht="45" x14ac:dyDescent="0.25">
      <c r="A71" s="45" t="s">
        <v>103</v>
      </c>
      <c r="B71" s="42">
        <v>303</v>
      </c>
      <c r="C71" s="42" t="s">
        <v>38</v>
      </c>
      <c r="D71" s="42" t="s">
        <v>104</v>
      </c>
      <c r="E71" s="42"/>
      <c r="F71" s="30">
        <f>F72</f>
        <v>49.7</v>
      </c>
      <c r="G71" s="30">
        <f>G72</f>
        <v>16.2</v>
      </c>
      <c r="H71" s="31">
        <f t="shared" si="0"/>
        <v>-33.5</v>
      </c>
    </row>
    <row r="72" spans="1:8" ht="60" x14ac:dyDescent="0.25">
      <c r="A72" s="45" t="s">
        <v>65</v>
      </c>
      <c r="B72" s="42">
        <v>303</v>
      </c>
      <c r="C72" s="42" t="s">
        <v>38</v>
      </c>
      <c r="D72" s="42" t="s">
        <v>104</v>
      </c>
      <c r="E72" s="42">
        <v>200</v>
      </c>
      <c r="F72" s="30">
        <v>49.7</v>
      </c>
      <c r="G72" s="32">
        <v>16.2</v>
      </c>
      <c r="H72" s="31">
        <f t="shared" si="0"/>
        <v>-33.5</v>
      </c>
    </row>
    <row r="73" spans="1:8" ht="60" x14ac:dyDescent="0.25">
      <c r="A73" s="45" t="s">
        <v>138</v>
      </c>
      <c r="B73" s="42">
        <v>303</v>
      </c>
      <c r="C73" s="42" t="s">
        <v>38</v>
      </c>
      <c r="D73" s="42" t="s">
        <v>137</v>
      </c>
      <c r="E73" s="42"/>
      <c r="F73" s="30">
        <f>F74</f>
        <v>30.3</v>
      </c>
      <c r="G73" s="30">
        <f>G74</f>
        <v>30.3</v>
      </c>
      <c r="H73" s="31">
        <f t="shared" si="0"/>
        <v>0</v>
      </c>
    </row>
    <row r="74" spans="1:8" ht="30" x14ac:dyDescent="0.25">
      <c r="A74" s="45" t="s">
        <v>106</v>
      </c>
      <c r="B74" s="42">
        <v>303</v>
      </c>
      <c r="C74" s="42" t="s">
        <v>38</v>
      </c>
      <c r="D74" s="42" t="s">
        <v>137</v>
      </c>
      <c r="E74" s="42">
        <v>200</v>
      </c>
      <c r="F74" s="30">
        <v>30.3</v>
      </c>
      <c r="G74" s="32">
        <v>30.3</v>
      </c>
      <c r="H74" s="31">
        <f t="shared" si="0"/>
        <v>0</v>
      </c>
    </row>
    <row r="75" spans="1:8" ht="45" x14ac:dyDescent="0.25">
      <c r="A75" s="45" t="s">
        <v>105</v>
      </c>
      <c r="B75" s="42">
        <v>303</v>
      </c>
      <c r="C75" s="42" t="s">
        <v>38</v>
      </c>
      <c r="D75" s="42" t="s">
        <v>122</v>
      </c>
      <c r="E75" s="42"/>
      <c r="F75" s="30">
        <f>F76</f>
        <v>3000</v>
      </c>
      <c r="G75" s="30">
        <f>G76</f>
        <v>3000</v>
      </c>
      <c r="H75" s="31">
        <f t="shared" si="0"/>
        <v>0</v>
      </c>
    </row>
    <row r="76" spans="1:8" ht="30" x14ac:dyDescent="0.25">
      <c r="A76" s="45" t="s">
        <v>106</v>
      </c>
      <c r="B76" s="42">
        <v>303</v>
      </c>
      <c r="C76" s="42" t="s">
        <v>38</v>
      </c>
      <c r="D76" s="42" t="s">
        <v>122</v>
      </c>
      <c r="E76" s="42">
        <v>200</v>
      </c>
      <c r="F76" s="30">
        <v>3000</v>
      </c>
      <c r="G76" s="32">
        <v>3000</v>
      </c>
      <c r="H76" s="31">
        <f t="shared" si="0"/>
        <v>0</v>
      </c>
    </row>
    <row r="77" spans="1:8" ht="29.25" x14ac:dyDescent="0.25">
      <c r="A77" s="43" t="s">
        <v>107</v>
      </c>
      <c r="B77" s="44">
        <v>303</v>
      </c>
      <c r="C77" s="44" t="s">
        <v>40</v>
      </c>
      <c r="D77" s="44" t="s">
        <v>57</v>
      </c>
      <c r="E77" s="44"/>
      <c r="F77" s="28">
        <f>F78+F86</f>
        <v>1536.6</v>
      </c>
      <c r="G77" s="28">
        <f>G78+G86</f>
        <v>1549.3</v>
      </c>
      <c r="H77" s="29">
        <f t="shared" si="0"/>
        <v>12.700000000000045</v>
      </c>
    </row>
    <row r="78" spans="1:8" x14ac:dyDescent="0.25">
      <c r="A78" s="45" t="s">
        <v>41</v>
      </c>
      <c r="B78" s="42">
        <v>303</v>
      </c>
      <c r="C78" s="42" t="s">
        <v>42</v>
      </c>
      <c r="D78" s="42" t="s">
        <v>57</v>
      </c>
      <c r="E78" s="42"/>
      <c r="F78" s="33">
        <f>F79+F82+F84</f>
        <v>1389.6</v>
      </c>
      <c r="G78" s="33">
        <f>G79+G82+G84</f>
        <v>1429.8</v>
      </c>
      <c r="H78" s="31">
        <f t="shared" si="0"/>
        <v>40.200000000000045</v>
      </c>
    </row>
    <row r="79" spans="1:8" x14ac:dyDescent="0.25">
      <c r="A79" s="45" t="s">
        <v>108</v>
      </c>
      <c r="B79" s="42">
        <v>303</v>
      </c>
      <c r="C79" s="42" t="s">
        <v>42</v>
      </c>
      <c r="D79" s="42" t="s">
        <v>109</v>
      </c>
      <c r="E79" s="42"/>
      <c r="F79" s="30">
        <f>SUM(F80:F81)</f>
        <v>847.4</v>
      </c>
      <c r="G79" s="30">
        <f>SUM(G80:G81)</f>
        <v>875.8</v>
      </c>
      <c r="H79" s="31">
        <f t="shared" si="0"/>
        <v>28.399999999999977</v>
      </c>
    </row>
    <row r="80" spans="1:8" ht="60" x14ac:dyDescent="0.25">
      <c r="A80" s="45" t="s">
        <v>65</v>
      </c>
      <c r="B80" s="42">
        <v>303</v>
      </c>
      <c r="C80" s="42" t="s">
        <v>42</v>
      </c>
      <c r="D80" s="42" t="s">
        <v>109</v>
      </c>
      <c r="E80" s="42">
        <v>200</v>
      </c>
      <c r="F80" s="30">
        <v>810.1</v>
      </c>
      <c r="G80" s="32">
        <v>847.8</v>
      </c>
      <c r="H80" s="31">
        <f t="shared" si="0"/>
        <v>37.699999999999932</v>
      </c>
    </row>
    <row r="81" spans="1:8" ht="30" x14ac:dyDescent="0.25">
      <c r="A81" s="45" t="s">
        <v>66</v>
      </c>
      <c r="B81" s="42">
        <v>303</v>
      </c>
      <c r="C81" s="42" t="s">
        <v>42</v>
      </c>
      <c r="D81" s="42" t="s">
        <v>109</v>
      </c>
      <c r="E81" s="42">
        <v>850</v>
      </c>
      <c r="F81" s="30">
        <v>37.299999999999997</v>
      </c>
      <c r="G81" s="32">
        <v>28</v>
      </c>
      <c r="H81" s="31">
        <f t="shared" si="0"/>
        <v>-9.2999999999999972</v>
      </c>
    </row>
    <row r="82" spans="1:8" ht="72.75" customHeight="1" x14ac:dyDescent="0.25">
      <c r="A82" s="45" t="s">
        <v>146</v>
      </c>
      <c r="B82" s="42">
        <v>303</v>
      </c>
      <c r="C82" s="42" t="s">
        <v>42</v>
      </c>
      <c r="D82" s="42" t="s">
        <v>110</v>
      </c>
      <c r="E82" s="42"/>
      <c r="F82" s="30">
        <f>F83</f>
        <v>501.9</v>
      </c>
      <c r="G82" s="30">
        <f>G83</f>
        <v>513.70000000000005</v>
      </c>
      <c r="H82" s="31">
        <f t="shared" si="0"/>
        <v>11.800000000000068</v>
      </c>
    </row>
    <row r="83" spans="1:8" ht="47.25" customHeight="1" x14ac:dyDescent="0.25">
      <c r="A83" s="45" t="s">
        <v>65</v>
      </c>
      <c r="B83" s="42">
        <v>303</v>
      </c>
      <c r="C83" s="42" t="s">
        <v>42</v>
      </c>
      <c r="D83" s="42" t="s">
        <v>110</v>
      </c>
      <c r="E83" s="42">
        <v>200</v>
      </c>
      <c r="F83" s="30">
        <v>501.9</v>
      </c>
      <c r="G83" s="32">
        <v>513.70000000000005</v>
      </c>
      <c r="H83" s="31">
        <f t="shared" si="0"/>
        <v>11.800000000000068</v>
      </c>
    </row>
    <row r="84" spans="1:8" ht="30" x14ac:dyDescent="0.25">
      <c r="A84" s="45" t="s">
        <v>111</v>
      </c>
      <c r="B84" s="42">
        <v>303</v>
      </c>
      <c r="C84" s="42" t="s">
        <v>42</v>
      </c>
      <c r="D84" s="42" t="s">
        <v>112</v>
      </c>
      <c r="E84" s="42"/>
      <c r="F84" s="30">
        <f>F85</f>
        <v>40.299999999999997</v>
      </c>
      <c r="G84" s="30">
        <f>G85</f>
        <v>40.299999999999997</v>
      </c>
      <c r="H84" s="31">
        <f t="shared" si="0"/>
        <v>0</v>
      </c>
    </row>
    <row r="85" spans="1:8" ht="60" x14ac:dyDescent="0.25">
      <c r="A85" s="45" t="s">
        <v>65</v>
      </c>
      <c r="B85" s="42">
        <v>303</v>
      </c>
      <c r="C85" s="42" t="s">
        <v>42</v>
      </c>
      <c r="D85" s="42" t="s">
        <v>112</v>
      </c>
      <c r="E85" s="42">
        <v>200</v>
      </c>
      <c r="F85" s="30">
        <v>40.299999999999997</v>
      </c>
      <c r="G85" s="32">
        <v>40.299999999999997</v>
      </c>
      <c r="H85" s="31">
        <f t="shared" ref="H85:H95" si="2">G85-F85</f>
        <v>0</v>
      </c>
    </row>
    <row r="86" spans="1:8" ht="30" x14ac:dyDescent="0.25">
      <c r="A86" s="45" t="s">
        <v>43</v>
      </c>
      <c r="B86" s="42">
        <v>303</v>
      </c>
      <c r="C86" s="42" t="s">
        <v>44</v>
      </c>
      <c r="D86" s="42" t="s">
        <v>57</v>
      </c>
      <c r="E86" s="42"/>
      <c r="F86" s="30">
        <f>F87+F89</f>
        <v>147</v>
      </c>
      <c r="G86" s="30">
        <f>G87+G89</f>
        <v>119.5</v>
      </c>
      <c r="H86" s="31">
        <f t="shared" si="2"/>
        <v>-27.5</v>
      </c>
    </row>
    <row r="87" spans="1:8" ht="30" x14ac:dyDescent="0.25">
      <c r="A87" s="45" t="s">
        <v>113</v>
      </c>
      <c r="B87" s="42">
        <v>303</v>
      </c>
      <c r="C87" s="42" t="s">
        <v>44</v>
      </c>
      <c r="D87" s="42" t="s">
        <v>114</v>
      </c>
      <c r="E87" s="42"/>
      <c r="F87" s="30">
        <f>F88</f>
        <v>4</v>
      </c>
      <c r="G87" s="30">
        <f>G88</f>
        <v>4</v>
      </c>
      <c r="H87" s="31">
        <f t="shared" si="2"/>
        <v>0</v>
      </c>
    </row>
    <row r="88" spans="1:8" ht="52.5" customHeight="1" x14ac:dyDescent="0.25">
      <c r="A88" s="45" t="s">
        <v>65</v>
      </c>
      <c r="B88" s="42">
        <v>303</v>
      </c>
      <c r="C88" s="42" t="s">
        <v>44</v>
      </c>
      <c r="D88" s="42" t="s">
        <v>114</v>
      </c>
      <c r="E88" s="42">
        <v>200</v>
      </c>
      <c r="F88" s="30">
        <v>4</v>
      </c>
      <c r="G88" s="32">
        <v>4</v>
      </c>
      <c r="H88" s="31">
        <f t="shared" si="2"/>
        <v>0</v>
      </c>
    </row>
    <row r="89" spans="1:8" ht="30" x14ac:dyDescent="0.25">
      <c r="A89" s="45" t="s">
        <v>113</v>
      </c>
      <c r="B89" s="42">
        <v>303</v>
      </c>
      <c r="C89" s="42" t="s">
        <v>44</v>
      </c>
      <c r="D89" s="42" t="s">
        <v>143</v>
      </c>
      <c r="E89" s="42"/>
      <c r="F89" s="30">
        <f>F90</f>
        <v>143</v>
      </c>
      <c r="G89" s="30">
        <f>G90</f>
        <v>115.5</v>
      </c>
      <c r="H89" s="31">
        <f t="shared" si="2"/>
        <v>-27.5</v>
      </c>
    </row>
    <row r="90" spans="1:8" ht="48.75" customHeight="1" x14ac:dyDescent="0.25">
      <c r="A90" s="45" t="s">
        <v>65</v>
      </c>
      <c r="B90" s="42">
        <v>303</v>
      </c>
      <c r="C90" s="42" t="s">
        <v>44</v>
      </c>
      <c r="D90" s="42" t="s">
        <v>143</v>
      </c>
      <c r="E90" s="42">
        <v>200</v>
      </c>
      <c r="F90" s="30">
        <v>143</v>
      </c>
      <c r="G90" s="32">
        <v>115.5</v>
      </c>
      <c r="H90" s="31">
        <f t="shared" si="2"/>
        <v>-27.5</v>
      </c>
    </row>
    <row r="91" spans="1:8" ht="29.25" x14ac:dyDescent="0.25">
      <c r="A91" s="43" t="s">
        <v>115</v>
      </c>
      <c r="B91" s="44">
        <v>303</v>
      </c>
      <c r="C91" s="44" t="s">
        <v>46</v>
      </c>
      <c r="D91" s="44" t="s">
        <v>57</v>
      </c>
      <c r="E91" s="44"/>
      <c r="F91" s="34">
        <f t="shared" ref="F91:G93" si="3">F92</f>
        <v>109.4</v>
      </c>
      <c r="G91" s="34">
        <f t="shared" si="3"/>
        <v>109.4</v>
      </c>
      <c r="H91" s="29">
        <f t="shared" si="2"/>
        <v>0</v>
      </c>
    </row>
    <row r="92" spans="1:8" x14ac:dyDescent="0.25">
      <c r="A92" s="45" t="s">
        <v>47</v>
      </c>
      <c r="B92" s="42">
        <v>303</v>
      </c>
      <c r="C92" s="42" t="s">
        <v>48</v>
      </c>
      <c r="D92" s="42" t="s">
        <v>57</v>
      </c>
      <c r="E92" s="42"/>
      <c r="F92" s="30">
        <f t="shared" si="3"/>
        <v>109.4</v>
      </c>
      <c r="G92" s="30">
        <f t="shared" si="3"/>
        <v>109.4</v>
      </c>
      <c r="H92" s="31">
        <f t="shared" si="2"/>
        <v>0</v>
      </c>
    </row>
    <row r="93" spans="1:8" x14ac:dyDescent="0.25">
      <c r="A93" s="45" t="s">
        <v>116</v>
      </c>
      <c r="B93" s="42">
        <v>303</v>
      </c>
      <c r="C93" s="42" t="s">
        <v>48</v>
      </c>
      <c r="D93" s="42" t="s">
        <v>117</v>
      </c>
      <c r="E93" s="42"/>
      <c r="F93" s="30">
        <f t="shared" si="3"/>
        <v>109.4</v>
      </c>
      <c r="G93" s="30">
        <f t="shared" si="3"/>
        <v>109.4</v>
      </c>
      <c r="H93" s="31">
        <f t="shared" si="2"/>
        <v>0</v>
      </c>
    </row>
    <row r="94" spans="1:8" ht="30" x14ac:dyDescent="0.25">
      <c r="A94" s="45" t="s">
        <v>118</v>
      </c>
      <c r="B94" s="42">
        <v>303</v>
      </c>
      <c r="C94" s="42" t="s">
        <v>48</v>
      </c>
      <c r="D94" s="42" t="s">
        <v>117</v>
      </c>
      <c r="E94" s="42">
        <v>300</v>
      </c>
      <c r="F94" s="30">
        <v>109.4</v>
      </c>
      <c r="G94" s="32">
        <v>109.4</v>
      </c>
      <c r="H94" s="31">
        <f t="shared" si="2"/>
        <v>0</v>
      </c>
    </row>
    <row r="95" spans="1:8" ht="15.75" thickBot="1" x14ac:dyDescent="0.3">
      <c r="A95" s="62" t="s">
        <v>51</v>
      </c>
      <c r="B95" s="63"/>
      <c r="C95" s="63"/>
      <c r="D95" s="63"/>
      <c r="E95" s="63"/>
      <c r="F95" s="36">
        <f>F9+F39+F44+F50+F61+F77+F91</f>
        <v>13049.7</v>
      </c>
      <c r="G95" s="36">
        <f>G9+G39+G44+G50+G61+G77+G91</f>
        <v>13622.499999999998</v>
      </c>
      <c r="H95" s="37">
        <f t="shared" si="2"/>
        <v>572.79999999999745</v>
      </c>
    </row>
    <row r="96" spans="1:8" x14ac:dyDescent="0.25">
      <c r="A96" s="25"/>
    </row>
  </sheetData>
  <mergeCells count="5">
    <mergeCell ref="D1:F1"/>
    <mergeCell ref="D2:F2"/>
    <mergeCell ref="A95:E95"/>
    <mergeCell ref="A5:H5"/>
    <mergeCell ref="D3:G4"/>
  </mergeCells>
  <pageMargins left="0.39370078740157483" right="7.874015748031496E-2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F68" sqref="F68"/>
    </sheetView>
  </sheetViews>
  <sheetFormatPr defaultRowHeight="15" x14ac:dyDescent="0.25"/>
  <cols>
    <col min="1" max="1" width="33.140625" style="3" customWidth="1"/>
    <col min="2" max="2" width="8.7109375" style="3" customWidth="1"/>
    <col min="3" max="3" width="13.85546875" style="3" customWidth="1"/>
    <col min="4" max="4" width="6.140625" style="3" customWidth="1"/>
    <col min="5" max="5" width="12.28515625" style="3" customWidth="1"/>
    <col min="6" max="6" width="11.7109375" style="3" customWidth="1"/>
    <col min="7" max="7" width="10" style="3" customWidth="1"/>
    <col min="8" max="16384" width="9.140625" style="3"/>
  </cols>
  <sheetData>
    <row r="1" spans="1:7" ht="15.75" customHeight="1" x14ac:dyDescent="0.25">
      <c r="C1" s="65" t="s">
        <v>139</v>
      </c>
      <c r="D1" s="65"/>
      <c r="E1" s="65"/>
      <c r="F1" s="65"/>
    </row>
    <row r="2" spans="1:7" x14ac:dyDescent="0.25">
      <c r="C2" s="65"/>
      <c r="D2" s="65"/>
      <c r="E2" s="65"/>
      <c r="F2" s="65"/>
    </row>
    <row r="3" spans="1:7" ht="15" customHeight="1" x14ac:dyDescent="0.25">
      <c r="C3" s="65"/>
      <c r="D3" s="65"/>
      <c r="E3" s="65"/>
      <c r="F3" s="65"/>
    </row>
    <row r="4" spans="1:7" ht="15" customHeight="1" x14ac:dyDescent="0.25">
      <c r="C4" s="65"/>
      <c r="D4" s="65"/>
      <c r="E4" s="65"/>
      <c r="F4" s="65"/>
    </row>
    <row r="5" spans="1:7" ht="33" customHeight="1" x14ac:dyDescent="0.25">
      <c r="A5" s="64" t="s">
        <v>119</v>
      </c>
      <c r="B5" s="64"/>
      <c r="C5" s="64"/>
      <c r="D5" s="64"/>
      <c r="E5" s="64"/>
    </row>
    <row r="6" spans="1:7" ht="15.75" thickBot="1" x14ac:dyDescent="0.3">
      <c r="A6" s="25"/>
    </row>
    <row r="7" spans="1:7" ht="60" x14ac:dyDescent="0.25">
      <c r="A7" s="38" t="s">
        <v>4</v>
      </c>
      <c r="B7" s="39" t="s">
        <v>5</v>
      </c>
      <c r="C7" s="39" t="s">
        <v>54</v>
      </c>
      <c r="D7" s="39" t="s">
        <v>55</v>
      </c>
      <c r="E7" s="39" t="s">
        <v>130</v>
      </c>
      <c r="F7" s="39" t="s">
        <v>131</v>
      </c>
      <c r="G7" s="40" t="s">
        <v>132</v>
      </c>
    </row>
    <row r="8" spans="1:7" x14ac:dyDescent="0.25">
      <c r="A8" s="41">
        <v>1</v>
      </c>
      <c r="B8" s="42">
        <v>2</v>
      </c>
      <c r="C8" s="42">
        <v>3</v>
      </c>
      <c r="D8" s="42">
        <v>4</v>
      </c>
      <c r="E8" s="42">
        <v>5</v>
      </c>
      <c r="F8" s="32"/>
      <c r="G8" s="52"/>
    </row>
    <row r="9" spans="1:7" ht="29.25" x14ac:dyDescent="0.25">
      <c r="A9" s="43" t="s">
        <v>56</v>
      </c>
      <c r="B9" s="44" t="s">
        <v>50</v>
      </c>
      <c r="C9" s="44" t="s">
        <v>57</v>
      </c>
      <c r="D9" s="44"/>
      <c r="E9" s="50">
        <f>E10+E13+E20+E25+E32+E34</f>
        <v>4855.1000000000004</v>
      </c>
      <c r="F9" s="50">
        <f>F10+F13+F20+F25+F32+F34</f>
        <v>5058.8999999999996</v>
      </c>
      <c r="G9" s="29">
        <f>F9-E9</f>
        <v>203.79999999999927</v>
      </c>
    </row>
    <row r="10" spans="1:7" x14ac:dyDescent="0.25">
      <c r="A10" s="45" t="s">
        <v>58</v>
      </c>
      <c r="B10" s="42" t="s">
        <v>8</v>
      </c>
      <c r="C10" s="42" t="s">
        <v>57</v>
      </c>
      <c r="D10" s="42"/>
      <c r="E10" s="42">
        <f>E11</f>
        <v>575.79999999999995</v>
      </c>
      <c r="F10" s="42">
        <f>F11</f>
        <v>629</v>
      </c>
      <c r="G10" s="31">
        <f t="shared" ref="G10:G84" si="0">F10-E10</f>
        <v>53.200000000000045</v>
      </c>
    </row>
    <row r="11" spans="1:7" ht="30" x14ac:dyDescent="0.25">
      <c r="A11" s="45" t="s">
        <v>59</v>
      </c>
      <c r="B11" s="42" t="s">
        <v>8</v>
      </c>
      <c r="C11" s="42" t="s">
        <v>60</v>
      </c>
      <c r="D11" s="42"/>
      <c r="E11" s="42">
        <f>E12</f>
        <v>575.79999999999995</v>
      </c>
      <c r="F11" s="42">
        <f>F12</f>
        <v>629</v>
      </c>
      <c r="G11" s="31">
        <f t="shared" si="0"/>
        <v>53.200000000000045</v>
      </c>
    </row>
    <row r="12" spans="1:7" ht="120" x14ac:dyDescent="0.25">
      <c r="A12" s="45" t="s">
        <v>61</v>
      </c>
      <c r="B12" s="42" t="s">
        <v>8</v>
      </c>
      <c r="C12" s="42" t="s">
        <v>60</v>
      </c>
      <c r="D12" s="42">
        <v>100</v>
      </c>
      <c r="E12" s="42">
        <f>'прил3 ведомст'!F12</f>
        <v>575.79999999999995</v>
      </c>
      <c r="F12" s="42">
        <f>'прил3 ведомст'!G12</f>
        <v>629</v>
      </c>
      <c r="G12" s="31">
        <f t="shared" si="0"/>
        <v>53.200000000000045</v>
      </c>
    </row>
    <row r="13" spans="1:7" ht="75" x14ac:dyDescent="0.25">
      <c r="A13" s="45" t="s">
        <v>62</v>
      </c>
      <c r="B13" s="42" t="s">
        <v>10</v>
      </c>
      <c r="C13" s="42" t="s">
        <v>57</v>
      </c>
      <c r="D13" s="42"/>
      <c r="E13" s="48">
        <f>E14+E18</f>
        <v>1834.7</v>
      </c>
      <c r="F13" s="48">
        <f>F14+F18</f>
        <v>1915.1999999999998</v>
      </c>
      <c r="G13" s="31">
        <f t="shared" si="0"/>
        <v>80.499999999999773</v>
      </c>
    </row>
    <row r="14" spans="1:7" x14ac:dyDescent="0.25">
      <c r="A14" s="45" t="s">
        <v>63</v>
      </c>
      <c r="B14" s="42" t="s">
        <v>10</v>
      </c>
      <c r="C14" s="42" t="s">
        <v>64</v>
      </c>
      <c r="D14" s="42"/>
      <c r="E14" s="48">
        <f>SUM(E15:E17)</f>
        <v>1754.9</v>
      </c>
      <c r="F14" s="48">
        <f>SUM(F15:F17)</f>
        <v>1847.1999999999998</v>
      </c>
      <c r="G14" s="31">
        <f t="shared" si="0"/>
        <v>92.299999999999727</v>
      </c>
    </row>
    <row r="15" spans="1:7" ht="120" x14ac:dyDescent="0.25">
      <c r="A15" s="45" t="s">
        <v>61</v>
      </c>
      <c r="B15" s="42" t="s">
        <v>10</v>
      </c>
      <c r="C15" s="42" t="s">
        <v>64</v>
      </c>
      <c r="D15" s="42">
        <v>100</v>
      </c>
      <c r="E15" s="42">
        <f>'прил3 ведомст'!F15</f>
        <v>790.5</v>
      </c>
      <c r="F15" s="42">
        <f>'прил3 ведомст'!G15</f>
        <v>753.4</v>
      </c>
      <c r="G15" s="31">
        <f t="shared" si="0"/>
        <v>-37.100000000000023</v>
      </c>
    </row>
    <row r="16" spans="1:7" ht="45" x14ac:dyDescent="0.25">
      <c r="A16" s="45" t="s">
        <v>65</v>
      </c>
      <c r="B16" s="42" t="s">
        <v>10</v>
      </c>
      <c r="C16" s="42" t="s">
        <v>64</v>
      </c>
      <c r="D16" s="42">
        <v>200</v>
      </c>
      <c r="E16" s="42">
        <f>'прил3 ведомст'!F16</f>
        <v>949.7</v>
      </c>
      <c r="F16" s="42">
        <f>'прил3 ведомст'!G16</f>
        <v>1075.7</v>
      </c>
      <c r="G16" s="31">
        <f t="shared" si="0"/>
        <v>126</v>
      </c>
    </row>
    <row r="17" spans="1:7" ht="30" x14ac:dyDescent="0.25">
      <c r="A17" s="45" t="s">
        <v>66</v>
      </c>
      <c r="B17" s="42" t="s">
        <v>10</v>
      </c>
      <c r="C17" s="42" t="s">
        <v>64</v>
      </c>
      <c r="D17" s="42">
        <v>850</v>
      </c>
      <c r="E17" s="42">
        <f>'прил3 ведомст'!F17</f>
        <v>14.7</v>
      </c>
      <c r="F17" s="42">
        <f>'прил3 ведомст'!G17</f>
        <v>18.100000000000001</v>
      </c>
      <c r="G17" s="31">
        <f t="shared" si="0"/>
        <v>3.4000000000000021</v>
      </c>
    </row>
    <row r="18" spans="1:7" ht="60" x14ac:dyDescent="0.25">
      <c r="A18" s="45" t="s">
        <v>145</v>
      </c>
      <c r="B18" s="42" t="s">
        <v>10</v>
      </c>
      <c r="C18" s="42" t="s">
        <v>144</v>
      </c>
      <c r="D18" s="42"/>
      <c r="E18" s="42">
        <f>E19</f>
        <v>79.8</v>
      </c>
      <c r="F18" s="42">
        <f>F19</f>
        <v>68</v>
      </c>
      <c r="G18" s="31">
        <f t="shared" si="0"/>
        <v>-11.799999999999997</v>
      </c>
    </row>
    <row r="19" spans="1:7" ht="45" x14ac:dyDescent="0.25">
      <c r="A19" s="45" t="s">
        <v>65</v>
      </c>
      <c r="B19" s="42" t="s">
        <v>10</v>
      </c>
      <c r="C19" s="42" t="s">
        <v>144</v>
      </c>
      <c r="D19" s="42">
        <v>200</v>
      </c>
      <c r="E19" s="42">
        <f>'прил3 ведомст'!F19</f>
        <v>79.8</v>
      </c>
      <c r="F19" s="42">
        <f>'прил3 ведомст'!G19</f>
        <v>68</v>
      </c>
      <c r="G19" s="31">
        <f t="shared" si="0"/>
        <v>-11.799999999999997</v>
      </c>
    </row>
    <row r="20" spans="1:7" ht="75" x14ac:dyDescent="0.25">
      <c r="A20" s="45" t="s">
        <v>11</v>
      </c>
      <c r="B20" s="42" t="s">
        <v>12</v>
      </c>
      <c r="C20" s="42" t="s">
        <v>57</v>
      </c>
      <c r="D20" s="42"/>
      <c r="E20" s="42">
        <f t="shared" ref="E20:F23" si="1">E21</f>
        <v>0.8</v>
      </c>
      <c r="F20" s="42">
        <f t="shared" si="1"/>
        <v>0.8</v>
      </c>
      <c r="G20" s="31">
        <f t="shared" si="0"/>
        <v>0</v>
      </c>
    </row>
    <row r="21" spans="1:7" ht="90" x14ac:dyDescent="0.25">
      <c r="A21" s="45" t="s">
        <v>67</v>
      </c>
      <c r="B21" s="42" t="s">
        <v>12</v>
      </c>
      <c r="C21" s="42" t="s">
        <v>68</v>
      </c>
      <c r="D21" s="42"/>
      <c r="E21" s="42">
        <f t="shared" si="1"/>
        <v>0.8</v>
      </c>
      <c r="F21" s="42">
        <f t="shared" si="1"/>
        <v>0.8</v>
      </c>
      <c r="G21" s="31">
        <f t="shared" si="0"/>
        <v>0</v>
      </c>
    </row>
    <row r="22" spans="1:7" ht="30" x14ac:dyDescent="0.25">
      <c r="A22" s="45" t="s">
        <v>69</v>
      </c>
      <c r="B22" s="42" t="s">
        <v>12</v>
      </c>
      <c r="C22" s="42" t="s">
        <v>70</v>
      </c>
      <c r="D22" s="42"/>
      <c r="E22" s="42">
        <f t="shared" si="1"/>
        <v>0.8</v>
      </c>
      <c r="F22" s="42">
        <f t="shared" si="1"/>
        <v>0.8</v>
      </c>
      <c r="G22" s="31">
        <f t="shared" si="0"/>
        <v>0</v>
      </c>
    </row>
    <row r="23" spans="1:7" ht="150" x14ac:dyDescent="0.25">
      <c r="A23" s="45" t="s">
        <v>71</v>
      </c>
      <c r="B23" s="42" t="s">
        <v>12</v>
      </c>
      <c r="C23" s="42" t="s">
        <v>72</v>
      </c>
      <c r="D23" s="42"/>
      <c r="E23" s="42">
        <f t="shared" si="1"/>
        <v>0.8</v>
      </c>
      <c r="F23" s="42">
        <f t="shared" si="1"/>
        <v>0.8</v>
      </c>
      <c r="G23" s="31">
        <f t="shared" si="0"/>
        <v>0</v>
      </c>
    </row>
    <row r="24" spans="1:7" x14ac:dyDescent="0.25">
      <c r="A24" s="45" t="s">
        <v>73</v>
      </c>
      <c r="B24" s="42" t="s">
        <v>12</v>
      </c>
      <c r="C24" s="42" t="s">
        <v>72</v>
      </c>
      <c r="D24" s="42">
        <v>540</v>
      </c>
      <c r="E24" s="42">
        <f>'прил3 ведомст'!F24</f>
        <v>0.8</v>
      </c>
      <c r="F24" s="42">
        <f>'прил3 ведомст'!G24</f>
        <v>0.8</v>
      </c>
      <c r="G24" s="31">
        <f t="shared" si="0"/>
        <v>0</v>
      </c>
    </row>
    <row r="25" spans="1:7" ht="30" x14ac:dyDescent="0.25">
      <c r="A25" s="45" t="s">
        <v>13</v>
      </c>
      <c r="B25" s="42" t="s">
        <v>14</v>
      </c>
      <c r="C25" s="42" t="s">
        <v>57</v>
      </c>
      <c r="D25" s="42"/>
      <c r="E25" s="42">
        <f t="shared" ref="E25:F28" si="2">E26</f>
        <v>133.1</v>
      </c>
      <c r="F25" s="42">
        <f t="shared" si="2"/>
        <v>133.1</v>
      </c>
      <c r="G25" s="31">
        <f t="shared" si="0"/>
        <v>0</v>
      </c>
    </row>
    <row r="26" spans="1:7" ht="30" x14ac:dyDescent="0.25">
      <c r="A26" s="45" t="s">
        <v>13</v>
      </c>
      <c r="B26" s="42" t="s">
        <v>14</v>
      </c>
      <c r="C26" s="42" t="s">
        <v>74</v>
      </c>
      <c r="D26" s="42"/>
      <c r="E26" s="42">
        <f t="shared" si="2"/>
        <v>133.1</v>
      </c>
      <c r="F26" s="42">
        <f t="shared" si="2"/>
        <v>133.1</v>
      </c>
      <c r="G26" s="31">
        <f t="shared" si="0"/>
        <v>0</v>
      </c>
    </row>
    <row r="27" spans="1:7" ht="30" x14ac:dyDescent="0.25">
      <c r="A27" s="45" t="s">
        <v>13</v>
      </c>
      <c r="B27" s="42" t="s">
        <v>14</v>
      </c>
      <c r="C27" s="42" t="s">
        <v>75</v>
      </c>
      <c r="D27" s="42"/>
      <c r="E27" s="42">
        <f>E28+E30</f>
        <v>133.1</v>
      </c>
      <c r="F27" s="42">
        <f>F28+F30</f>
        <v>133.1</v>
      </c>
      <c r="G27" s="31">
        <f t="shared" si="0"/>
        <v>0</v>
      </c>
    </row>
    <row r="28" spans="1:7" ht="45" x14ac:dyDescent="0.25">
      <c r="A28" s="45" t="s">
        <v>141</v>
      </c>
      <c r="B28" s="42" t="s">
        <v>14</v>
      </c>
      <c r="C28" s="42" t="s">
        <v>76</v>
      </c>
      <c r="D28" s="42"/>
      <c r="E28" s="42">
        <f t="shared" si="2"/>
        <v>66.599999999999994</v>
      </c>
      <c r="F28" s="42">
        <f t="shared" si="2"/>
        <v>66.599999999999994</v>
      </c>
      <c r="G28" s="31">
        <f t="shared" si="0"/>
        <v>0</v>
      </c>
    </row>
    <row r="29" spans="1:7" x14ac:dyDescent="0.25">
      <c r="A29" s="45" t="s">
        <v>77</v>
      </c>
      <c r="B29" s="42" t="s">
        <v>14</v>
      </c>
      <c r="C29" s="42" t="s">
        <v>76</v>
      </c>
      <c r="D29" s="42">
        <v>880</v>
      </c>
      <c r="E29" s="42">
        <f>'прил3 ведомст'!F29</f>
        <v>66.599999999999994</v>
      </c>
      <c r="F29" s="42">
        <f>'прил3 ведомст'!G29</f>
        <v>66.599999999999994</v>
      </c>
      <c r="G29" s="31">
        <f t="shared" si="0"/>
        <v>0</v>
      </c>
    </row>
    <row r="30" spans="1:7" ht="30" x14ac:dyDescent="0.25">
      <c r="A30" s="45" t="s">
        <v>142</v>
      </c>
      <c r="B30" s="42" t="s">
        <v>14</v>
      </c>
      <c r="C30" s="42" t="s">
        <v>140</v>
      </c>
      <c r="D30" s="42"/>
      <c r="E30" s="42">
        <f>E31</f>
        <v>66.5</v>
      </c>
      <c r="F30" s="42">
        <f>F31</f>
        <v>66.5</v>
      </c>
      <c r="G30" s="31">
        <f t="shared" si="0"/>
        <v>0</v>
      </c>
    </row>
    <row r="31" spans="1:7" x14ac:dyDescent="0.25">
      <c r="A31" s="45" t="s">
        <v>77</v>
      </c>
      <c r="B31" s="42" t="s">
        <v>14</v>
      </c>
      <c r="C31" s="42" t="s">
        <v>140</v>
      </c>
      <c r="D31" s="42">
        <v>880</v>
      </c>
      <c r="E31" s="42">
        <f>'прил3 ведомст'!F31</f>
        <v>66.5</v>
      </c>
      <c r="F31" s="42">
        <f>'прил3 ведомст'!G31</f>
        <v>66.5</v>
      </c>
      <c r="G31" s="31">
        <f t="shared" si="0"/>
        <v>0</v>
      </c>
    </row>
    <row r="32" spans="1:7" x14ac:dyDescent="0.25">
      <c r="A32" s="45" t="s">
        <v>15</v>
      </c>
      <c r="B32" s="42" t="s">
        <v>16</v>
      </c>
      <c r="C32" s="42" t="s">
        <v>57</v>
      </c>
      <c r="D32" s="42"/>
      <c r="E32" s="42">
        <f>E33</f>
        <v>50</v>
      </c>
      <c r="F32" s="42">
        <f>F33</f>
        <v>0</v>
      </c>
      <c r="G32" s="31">
        <f t="shared" si="0"/>
        <v>-50</v>
      </c>
    </row>
    <row r="33" spans="1:7" x14ac:dyDescent="0.25">
      <c r="A33" s="45" t="s">
        <v>78</v>
      </c>
      <c r="B33" s="42" t="s">
        <v>16</v>
      </c>
      <c r="C33" s="42" t="s">
        <v>79</v>
      </c>
      <c r="D33" s="42">
        <v>870</v>
      </c>
      <c r="E33" s="42">
        <f>'прил3 ведомст'!F33</f>
        <v>50</v>
      </c>
      <c r="F33" s="42">
        <f>'прил3 ведомст'!G33</f>
        <v>0</v>
      </c>
      <c r="G33" s="31">
        <f t="shared" si="0"/>
        <v>-50</v>
      </c>
    </row>
    <row r="34" spans="1:7" ht="30" x14ac:dyDescent="0.25">
      <c r="A34" s="45" t="s">
        <v>17</v>
      </c>
      <c r="B34" s="42" t="s">
        <v>18</v>
      </c>
      <c r="C34" s="42" t="s">
        <v>57</v>
      </c>
      <c r="D34" s="42"/>
      <c r="E34" s="48">
        <f>E35</f>
        <v>2260.6999999999998</v>
      </c>
      <c r="F34" s="48">
        <f>F35</f>
        <v>2380.8000000000002</v>
      </c>
      <c r="G34" s="31">
        <f t="shared" si="0"/>
        <v>120.10000000000036</v>
      </c>
    </row>
    <row r="35" spans="1:7" ht="30" x14ac:dyDescent="0.25">
      <c r="A35" s="45" t="s">
        <v>123</v>
      </c>
      <c r="B35" s="42" t="s">
        <v>18</v>
      </c>
      <c r="C35" s="42" t="s">
        <v>80</v>
      </c>
      <c r="D35" s="42"/>
      <c r="E35" s="48">
        <f>SUM(E36:E38)</f>
        <v>2260.6999999999998</v>
      </c>
      <c r="F35" s="48">
        <f>SUM(F36:F38)</f>
        <v>2380.8000000000002</v>
      </c>
      <c r="G35" s="31">
        <f t="shared" si="0"/>
        <v>120.10000000000036</v>
      </c>
    </row>
    <row r="36" spans="1:7" ht="120" x14ac:dyDescent="0.25">
      <c r="A36" s="45" t="s">
        <v>61</v>
      </c>
      <c r="B36" s="42" t="s">
        <v>18</v>
      </c>
      <c r="C36" s="42" t="s">
        <v>80</v>
      </c>
      <c r="D36" s="42">
        <v>100</v>
      </c>
      <c r="E36" s="48">
        <f>'прил3 ведомст'!F36</f>
        <v>2038</v>
      </c>
      <c r="F36" s="48">
        <f>'прил3 ведомст'!G36</f>
        <v>2038</v>
      </c>
      <c r="G36" s="31">
        <f t="shared" si="0"/>
        <v>0</v>
      </c>
    </row>
    <row r="37" spans="1:7" ht="45" x14ac:dyDescent="0.25">
      <c r="A37" s="45" t="s">
        <v>65</v>
      </c>
      <c r="B37" s="42" t="s">
        <v>18</v>
      </c>
      <c r="C37" s="42" t="s">
        <v>81</v>
      </c>
      <c r="D37" s="42">
        <v>200</v>
      </c>
      <c r="E37" s="42">
        <f>'прил3 ведомст'!F37</f>
        <v>185.5</v>
      </c>
      <c r="F37" s="42">
        <f>'прил3 ведомст'!G37</f>
        <v>312.3</v>
      </c>
      <c r="G37" s="31">
        <f t="shared" si="0"/>
        <v>126.80000000000001</v>
      </c>
    </row>
    <row r="38" spans="1:7" ht="30" x14ac:dyDescent="0.25">
      <c r="A38" s="45" t="s">
        <v>66</v>
      </c>
      <c r="B38" s="42" t="s">
        <v>18</v>
      </c>
      <c r="C38" s="42" t="s">
        <v>80</v>
      </c>
      <c r="D38" s="42">
        <v>850</v>
      </c>
      <c r="E38" s="42">
        <f>'прил3 ведомст'!F38</f>
        <v>37.200000000000003</v>
      </c>
      <c r="F38" s="42">
        <f>'прил3 ведомст'!G38</f>
        <v>30.5</v>
      </c>
      <c r="G38" s="31">
        <f t="shared" si="0"/>
        <v>-6.7000000000000028</v>
      </c>
    </row>
    <row r="39" spans="1:7" ht="29.25" x14ac:dyDescent="0.25">
      <c r="A39" s="43" t="s">
        <v>82</v>
      </c>
      <c r="B39" s="44" t="s">
        <v>20</v>
      </c>
      <c r="C39" s="44" t="s">
        <v>57</v>
      </c>
      <c r="D39" s="44"/>
      <c r="E39" s="44">
        <f>E40</f>
        <v>402.3</v>
      </c>
      <c r="F39" s="44">
        <f>F40</f>
        <v>402.3</v>
      </c>
      <c r="G39" s="29">
        <f t="shared" si="0"/>
        <v>0</v>
      </c>
    </row>
    <row r="40" spans="1:7" ht="30" x14ac:dyDescent="0.25">
      <c r="A40" s="45" t="s">
        <v>21</v>
      </c>
      <c r="B40" s="42" t="s">
        <v>22</v>
      </c>
      <c r="C40" s="42" t="s">
        <v>57</v>
      </c>
      <c r="D40" s="42"/>
      <c r="E40" s="42">
        <f>E41</f>
        <v>402.3</v>
      </c>
      <c r="F40" s="42">
        <f>F41</f>
        <v>402.3</v>
      </c>
      <c r="G40" s="31">
        <f t="shared" si="0"/>
        <v>0</v>
      </c>
    </row>
    <row r="41" spans="1:7" ht="60" x14ac:dyDescent="0.25">
      <c r="A41" s="45" t="s">
        <v>83</v>
      </c>
      <c r="B41" s="42" t="s">
        <v>22</v>
      </c>
      <c r="C41" s="42" t="s">
        <v>84</v>
      </c>
      <c r="D41" s="42"/>
      <c r="E41" s="42">
        <f>SUM(E42:E43)</f>
        <v>402.3</v>
      </c>
      <c r="F41" s="42">
        <f>SUM(F42:F43)</f>
        <v>402.3</v>
      </c>
      <c r="G41" s="31">
        <f t="shared" si="0"/>
        <v>0</v>
      </c>
    </row>
    <row r="42" spans="1:7" ht="120" x14ac:dyDescent="0.25">
      <c r="A42" s="45" t="s">
        <v>61</v>
      </c>
      <c r="B42" s="42" t="s">
        <v>22</v>
      </c>
      <c r="C42" s="42" t="s">
        <v>84</v>
      </c>
      <c r="D42" s="42">
        <v>100</v>
      </c>
      <c r="E42" s="42">
        <f>'прил3 ведомст'!F42</f>
        <v>282.10000000000002</v>
      </c>
      <c r="F42" s="42">
        <f>'прил3 ведомст'!G42</f>
        <v>285.60000000000002</v>
      </c>
      <c r="G42" s="31">
        <f t="shared" si="0"/>
        <v>3.5</v>
      </c>
    </row>
    <row r="43" spans="1:7" ht="45" x14ac:dyDescent="0.25">
      <c r="A43" s="45" t="s">
        <v>65</v>
      </c>
      <c r="B43" s="42" t="s">
        <v>22</v>
      </c>
      <c r="C43" s="42" t="s">
        <v>84</v>
      </c>
      <c r="D43" s="42">
        <v>200</v>
      </c>
      <c r="E43" s="42">
        <f>'прил3 ведомст'!F43</f>
        <v>120.2</v>
      </c>
      <c r="F43" s="42">
        <f>'прил3 ведомст'!G43</f>
        <v>116.7</v>
      </c>
      <c r="G43" s="31">
        <f t="shared" si="0"/>
        <v>-3.5</v>
      </c>
    </row>
    <row r="44" spans="1:7" ht="43.5" x14ac:dyDescent="0.25">
      <c r="A44" s="43" t="s">
        <v>85</v>
      </c>
      <c r="B44" s="44" t="s">
        <v>24</v>
      </c>
      <c r="C44" s="44" t="s">
        <v>57</v>
      </c>
      <c r="D44" s="44"/>
      <c r="E44" s="44">
        <f>E45+E48</f>
        <v>63</v>
      </c>
      <c r="F44" s="44">
        <f>F45+F48</f>
        <v>46.5</v>
      </c>
      <c r="G44" s="29">
        <f t="shared" si="0"/>
        <v>-16.5</v>
      </c>
    </row>
    <row r="45" spans="1:7" ht="30" x14ac:dyDescent="0.25">
      <c r="A45" s="45" t="s">
        <v>86</v>
      </c>
      <c r="B45" s="42" t="s">
        <v>26</v>
      </c>
      <c r="C45" s="42" t="s">
        <v>57</v>
      </c>
      <c r="D45" s="42"/>
      <c r="E45" s="42">
        <f>E46</f>
        <v>53</v>
      </c>
      <c r="F45" s="42">
        <f>F46</f>
        <v>36.5</v>
      </c>
      <c r="G45" s="31">
        <f t="shared" si="0"/>
        <v>-16.5</v>
      </c>
    </row>
    <row r="46" spans="1:7" ht="45" x14ac:dyDescent="0.25">
      <c r="A46" s="45" t="s">
        <v>87</v>
      </c>
      <c r="B46" s="42" t="s">
        <v>26</v>
      </c>
      <c r="C46" s="42" t="s">
        <v>88</v>
      </c>
      <c r="D46" s="42"/>
      <c r="E46" s="42">
        <f>E47</f>
        <v>53</v>
      </c>
      <c r="F46" s="42">
        <f>F47</f>
        <v>36.5</v>
      </c>
      <c r="G46" s="31">
        <f t="shared" si="0"/>
        <v>-16.5</v>
      </c>
    </row>
    <row r="47" spans="1:7" ht="45" x14ac:dyDescent="0.25">
      <c r="A47" s="45" t="s">
        <v>65</v>
      </c>
      <c r="B47" s="42" t="s">
        <v>26</v>
      </c>
      <c r="C47" s="42" t="s">
        <v>88</v>
      </c>
      <c r="D47" s="42">
        <v>200</v>
      </c>
      <c r="E47" s="42">
        <f>'прил3 ведомст'!F47</f>
        <v>53</v>
      </c>
      <c r="F47" s="42">
        <f>'прил3 ведомст'!G47</f>
        <v>36.5</v>
      </c>
      <c r="G47" s="31">
        <f t="shared" si="0"/>
        <v>-16.5</v>
      </c>
    </row>
    <row r="48" spans="1:7" ht="30" x14ac:dyDescent="0.25">
      <c r="A48" s="45" t="s">
        <v>89</v>
      </c>
      <c r="B48" s="42" t="s">
        <v>28</v>
      </c>
      <c r="C48" s="42" t="s">
        <v>57</v>
      </c>
      <c r="D48" s="42"/>
      <c r="E48" s="42">
        <f>E49</f>
        <v>10</v>
      </c>
      <c r="F48" s="42">
        <f>F49</f>
        <v>10</v>
      </c>
      <c r="G48" s="31">
        <f t="shared" si="0"/>
        <v>0</v>
      </c>
    </row>
    <row r="49" spans="1:7" ht="30" x14ac:dyDescent="0.25">
      <c r="A49" s="45" t="s">
        <v>90</v>
      </c>
      <c r="B49" s="42" t="s">
        <v>28</v>
      </c>
      <c r="C49" s="42" t="s">
        <v>91</v>
      </c>
      <c r="D49" s="42">
        <v>200</v>
      </c>
      <c r="E49" s="42">
        <f>'прил3 ведомст'!F49</f>
        <v>10</v>
      </c>
      <c r="F49" s="42">
        <f>'прил3 ведомст'!G49</f>
        <v>10</v>
      </c>
      <c r="G49" s="31">
        <f t="shared" si="0"/>
        <v>0</v>
      </c>
    </row>
    <row r="50" spans="1:7" ht="29.25" x14ac:dyDescent="0.25">
      <c r="A50" s="43" t="s">
        <v>92</v>
      </c>
      <c r="B50" s="44" t="s">
        <v>30</v>
      </c>
      <c r="C50" s="44" t="s">
        <v>57</v>
      </c>
      <c r="D50" s="44"/>
      <c r="E50" s="44">
        <f>E51+E58</f>
        <v>2495.9</v>
      </c>
      <c r="F50" s="44">
        <f>F51+F58</f>
        <v>2653.7000000000003</v>
      </c>
      <c r="G50" s="29">
        <f t="shared" si="0"/>
        <v>157.80000000000018</v>
      </c>
    </row>
    <row r="51" spans="1:7" ht="30" x14ac:dyDescent="0.25">
      <c r="A51" s="45" t="s">
        <v>31</v>
      </c>
      <c r="B51" s="42" t="s">
        <v>32</v>
      </c>
      <c r="C51" s="42" t="s">
        <v>57</v>
      </c>
      <c r="D51" s="42"/>
      <c r="E51" s="42">
        <f>E52+E54+E56</f>
        <v>2405.9</v>
      </c>
      <c r="F51" s="42">
        <f>F52+F54+F56</f>
        <v>2405.9</v>
      </c>
      <c r="G51" s="31">
        <f t="shared" si="0"/>
        <v>0</v>
      </c>
    </row>
    <row r="52" spans="1:7" ht="75" x14ac:dyDescent="0.25">
      <c r="A52" s="45" t="s">
        <v>93</v>
      </c>
      <c r="B52" s="42" t="s">
        <v>32</v>
      </c>
      <c r="C52" s="42" t="s">
        <v>94</v>
      </c>
      <c r="D52" s="42"/>
      <c r="E52" s="42">
        <f>E53</f>
        <v>821.3</v>
      </c>
      <c r="F52" s="42">
        <f>F53</f>
        <v>821.3</v>
      </c>
      <c r="G52" s="31">
        <f t="shared" si="0"/>
        <v>0</v>
      </c>
    </row>
    <row r="53" spans="1:7" ht="45" x14ac:dyDescent="0.25">
      <c r="A53" s="45" t="s">
        <v>65</v>
      </c>
      <c r="B53" s="42" t="s">
        <v>32</v>
      </c>
      <c r="C53" s="42" t="s">
        <v>94</v>
      </c>
      <c r="D53" s="42">
        <v>200</v>
      </c>
      <c r="E53" s="42">
        <f>'прил3 ведомст'!F53</f>
        <v>821.3</v>
      </c>
      <c r="F53" s="42">
        <f>'прил3 ведомст'!G53</f>
        <v>821.3</v>
      </c>
      <c r="G53" s="31">
        <f t="shared" si="0"/>
        <v>0</v>
      </c>
    </row>
    <row r="54" spans="1:7" ht="75" x14ac:dyDescent="0.25">
      <c r="A54" s="45" t="s">
        <v>134</v>
      </c>
      <c r="B54" s="42" t="s">
        <v>32</v>
      </c>
      <c r="C54" s="42" t="s">
        <v>135</v>
      </c>
      <c r="D54" s="42"/>
      <c r="E54" s="42">
        <f>E55</f>
        <v>1200</v>
      </c>
      <c r="F54" s="42">
        <f>F55</f>
        <v>1200</v>
      </c>
      <c r="G54" s="31">
        <f t="shared" si="0"/>
        <v>0</v>
      </c>
    </row>
    <row r="55" spans="1:7" ht="45" x14ac:dyDescent="0.25">
      <c r="A55" s="45" t="s">
        <v>65</v>
      </c>
      <c r="B55" s="42" t="s">
        <v>32</v>
      </c>
      <c r="C55" s="42" t="s">
        <v>135</v>
      </c>
      <c r="D55" s="42">
        <v>200</v>
      </c>
      <c r="E55" s="42">
        <f>'прил3 ведомст'!F55</f>
        <v>1200</v>
      </c>
      <c r="F55" s="42">
        <f>'прил3 ведомст'!G55</f>
        <v>1200</v>
      </c>
      <c r="G55" s="31">
        <f t="shared" si="0"/>
        <v>0</v>
      </c>
    </row>
    <row r="56" spans="1:7" ht="75" x14ac:dyDescent="0.25">
      <c r="A56" s="45" t="s">
        <v>133</v>
      </c>
      <c r="B56" s="42" t="s">
        <v>32</v>
      </c>
      <c r="C56" s="42" t="s">
        <v>136</v>
      </c>
      <c r="D56" s="42"/>
      <c r="E56" s="42">
        <f>E57</f>
        <v>384.6</v>
      </c>
      <c r="F56" s="42">
        <f>F57</f>
        <v>384.6</v>
      </c>
      <c r="G56" s="31">
        <f t="shared" si="0"/>
        <v>0</v>
      </c>
    </row>
    <row r="57" spans="1:7" ht="45" x14ac:dyDescent="0.25">
      <c r="A57" s="45" t="s">
        <v>65</v>
      </c>
      <c r="B57" s="42" t="s">
        <v>32</v>
      </c>
      <c r="C57" s="42" t="s">
        <v>136</v>
      </c>
      <c r="D57" s="42">
        <v>200</v>
      </c>
      <c r="E57" s="42">
        <f>'прил3 ведомст'!F57</f>
        <v>384.6</v>
      </c>
      <c r="F57" s="42">
        <f>'прил3 ведомст'!G57</f>
        <v>384.6</v>
      </c>
      <c r="G57" s="31">
        <f t="shared" si="0"/>
        <v>0</v>
      </c>
    </row>
    <row r="58" spans="1:7" ht="30" x14ac:dyDescent="0.25">
      <c r="A58" s="45" t="s">
        <v>33</v>
      </c>
      <c r="B58" s="42" t="s">
        <v>34</v>
      </c>
      <c r="C58" s="42" t="s">
        <v>57</v>
      </c>
      <c r="D58" s="42"/>
      <c r="E58" s="42">
        <f>E59</f>
        <v>90</v>
      </c>
      <c r="F58" s="42">
        <f>F59</f>
        <v>247.8</v>
      </c>
      <c r="G58" s="31">
        <f t="shared" si="0"/>
        <v>157.80000000000001</v>
      </c>
    </row>
    <row r="59" spans="1:7" ht="30" x14ac:dyDescent="0.25">
      <c r="A59" s="45" t="s">
        <v>95</v>
      </c>
      <c r="B59" s="42" t="s">
        <v>34</v>
      </c>
      <c r="C59" s="42" t="s">
        <v>96</v>
      </c>
      <c r="D59" s="42"/>
      <c r="E59" s="42">
        <f>E60</f>
        <v>90</v>
      </c>
      <c r="F59" s="42">
        <f>F60</f>
        <v>247.8</v>
      </c>
      <c r="G59" s="31">
        <f t="shared" si="0"/>
        <v>157.80000000000001</v>
      </c>
    </row>
    <row r="60" spans="1:7" ht="45" x14ac:dyDescent="0.25">
      <c r="A60" s="45" t="s">
        <v>65</v>
      </c>
      <c r="B60" s="42" t="s">
        <v>34</v>
      </c>
      <c r="C60" s="42" t="s">
        <v>96</v>
      </c>
      <c r="D60" s="42">
        <v>200</v>
      </c>
      <c r="E60" s="42">
        <f>'прил3 ведомст'!F60</f>
        <v>90</v>
      </c>
      <c r="F60" s="42">
        <f>'прил3 ведомст'!G60</f>
        <v>247.8</v>
      </c>
      <c r="G60" s="31">
        <f t="shared" si="0"/>
        <v>157.80000000000001</v>
      </c>
    </row>
    <row r="61" spans="1:7" ht="29.25" x14ac:dyDescent="0.25">
      <c r="A61" s="43" t="s">
        <v>97</v>
      </c>
      <c r="B61" s="44" t="s">
        <v>36</v>
      </c>
      <c r="C61" s="44" t="s">
        <v>57</v>
      </c>
      <c r="D61" s="44"/>
      <c r="E61" s="51">
        <f>E62+E66</f>
        <v>3587.4</v>
      </c>
      <c r="F61" s="51">
        <f>F62+F66</f>
        <v>3802.4</v>
      </c>
      <c r="G61" s="29">
        <f t="shared" si="0"/>
        <v>215</v>
      </c>
    </row>
    <row r="62" spans="1:7" x14ac:dyDescent="0.25">
      <c r="A62" s="46" t="s">
        <v>127</v>
      </c>
      <c r="B62" s="47" t="s">
        <v>124</v>
      </c>
      <c r="C62" s="42" t="s">
        <v>57</v>
      </c>
      <c r="D62" s="47"/>
      <c r="E62" s="49">
        <f>E63</f>
        <v>14.9</v>
      </c>
      <c r="F62" s="49">
        <f>F63</f>
        <v>417.40000000000003</v>
      </c>
      <c r="G62" s="31">
        <f t="shared" si="0"/>
        <v>402.50000000000006</v>
      </c>
    </row>
    <row r="63" spans="1:7" ht="30" x14ac:dyDescent="0.25">
      <c r="A63" s="46" t="s">
        <v>128</v>
      </c>
      <c r="B63" s="47" t="s">
        <v>124</v>
      </c>
      <c r="C63" s="42" t="s">
        <v>125</v>
      </c>
      <c r="D63" s="47"/>
      <c r="E63" s="49">
        <f>E64+E65</f>
        <v>14.9</v>
      </c>
      <c r="F63" s="49">
        <f>F64+F65</f>
        <v>417.40000000000003</v>
      </c>
      <c r="G63" s="31">
        <f t="shared" si="0"/>
        <v>402.50000000000006</v>
      </c>
    </row>
    <row r="64" spans="1:7" ht="45" x14ac:dyDescent="0.25">
      <c r="A64" s="45" t="s">
        <v>65</v>
      </c>
      <c r="B64" s="47" t="s">
        <v>124</v>
      </c>
      <c r="C64" s="42" t="s">
        <v>125</v>
      </c>
      <c r="D64" s="47" t="s">
        <v>148</v>
      </c>
      <c r="E64" s="49">
        <f>'прил3 ведомст'!F64</f>
        <v>0</v>
      </c>
      <c r="F64" s="49">
        <f>'прил3 ведомст'!G64</f>
        <v>398.6</v>
      </c>
      <c r="G64" s="31">
        <f t="shared" si="0"/>
        <v>398.6</v>
      </c>
    </row>
    <row r="65" spans="1:7" ht="30" x14ac:dyDescent="0.25">
      <c r="A65" s="45" t="s">
        <v>66</v>
      </c>
      <c r="B65" s="47" t="s">
        <v>124</v>
      </c>
      <c r="C65" s="42" t="s">
        <v>125</v>
      </c>
      <c r="D65" s="47" t="s">
        <v>126</v>
      </c>
      <c r="E65" s="49">
        <f>'прил3 ведомст'!F65</f>
        <v>14.9</v>
      </c>
      <c r="F65" s="49">
        <f>'прил3 ведомст'!G65</f>
        <v>18.8</v>
      </c>
      <c r="G65" s="31">
        <f t="shared" si="0"/>
        <v>3.9000000000000004</v>
      </c>
    </row>
    <row r="66" spans="1:7" x14ac:dyDescent="0.25">
      <c r="A66" s="45" t="s">
        <v>37</v>
      </c>
      <c r="B66" s="42" t="s">
        <v>38</v>
      </c>
      <c r="C66" s="42" t="s">
        <v>57</v>
      </c>
      <c r="D66" s="42"/>
      <c r="E66" s="42">
        <f>E67+E71+E73+E75</f>
        <v>3572.5</v>
      </c>
      <c r="F66" s="42">
        <f>F67+F71+F73+F75</f>
        <v>3385</v>
      </c>
      <c r="G66" s="31">
        <f t="shared" si="0"/>
        <v>-187.5</v>
      </c>
    </row>
    <row r="67" spans="1:7" x14ac:dyDescent="0.25">
      <c r="A67" s="45" t="s">
        <v>98</v>
      </c>
      <c r="B67" s="42" t="s">
        <v>38</v>
      </c>
      <c r="C67" s="42" t="s">
        <v>99</v>
      </c>
      <c r="D67" s="42"/>
      <c r="E67" s="42">
        <v>492.5</v>
      </c>
      <c r="F67" s="42">
        <f>F68</f>
        <v>338.5</v>
      </c>
      <c r="G67" s="31">
        <f t="shared" si="0"/>
        <v>-154</v>
      </c>
    </row>
    <row r="68" spans="1:7" ht="47.25" customHeight="1" x14ac:dyDescent="0.25">
      <c r="A68" s="45" t="s">
        <v>65</v>
      </c>
      <c r="B68" s="42" t="s">
        <v>38</v>
      </c>
      <c r="C68" s="42" t="s">
        <v>99</v>
      </c>
      <c r="D68" s="42">
        <v>200</v>
      </c>
      <c r="E68" s="42">
        <f>'прил3 ведомст'!F68</f>
        <v>492.5</v>
      </c>
      <c r="F68" s="42">
        <f>'прил3 ведомст'!G68</f>
        <v>338.5</v>
      </c>
      <c r="G68" s="31">
        <f t="shared" si="0"/>
        <v>-154</v>
      </c>
    </row>
    <row r="69" spans="1:7" ht="13.5" hidden="1" customHeight="1" thickBot="1" x14ac:dyDescent="0.3">
      <c r="A69" s="45" t="s">
        <v>100</v>
      </c>
      <c r="B69" s="42" t="s">
        <v>38</v>
      </c>
      <c r="C69" s="42" t="s">
        <v>101</v>
      </c>
      <c r="D69" s="42"/>
      <c r="E69" s="42">
        <v>0</v>
      </c>
      <c r="F69" s="32"/>
      <c r="G69" s="31">
        <f t="shared" si="0"/>
        <v>0</v>
      </c>
    </row>
    <row r="70" spans="1:7" hidden="1" x14ac:dyDescent="0.25">
      <c r="A70" s="45" t="s">
        <v>102</v>
      </c>
      <c r="B70" s="42" t="s">
        <v>38</v>
      </c>
      <c r="C70" s="42" t="s">
        <v>101</v>
      </c>
      <c r="D70" s="42">
        <v>200</v>
      </c>
      <c r="E70" s="42">
        <v>0</v>
      </c>
      <c r="F70" s="32"/>
      <c r="G70" s="31">
        <f t="shared" si="0"/>
        <v>0</v>
      </c>
    </row>
    <row r="71" spans="1:7" ht="45" x14ac:dyDescent="0.25">
      <c r="A71" s="45" t="s">
        <v>103</v>
      </c>
      <c r="B71" s="42" t="s">
        <v>38</v>
      </c>
      <c r="C71" s="42" t="s">
        <v>104</v>
      </c>
      <c r="D71" s="42"/>
      <c r="E71" s="42">
        <f>E72</f>
        <v>49.7</v>
      </c>
      <c r="F71" s="42">
        <f>F72</f>
        <v>16.2</v>
      </c>
      <c r="G71" s="31">
        <f t="shared" si="0"/>
        <v>-33.5</v>
      </c>
    </row>
    <row r="72" spans="1:7" ht="45" x14ac:dyDescent="0.25">
      <c r="A72" s="45" t="s">
        <v>65</v>
      </c>
      <c r="B72" s="42" t="s">
        <v>38</v>
      </c>
      <c r="C72" s="42" t="s">
        <v>104</v>
      </c>
      <c r="D72" s="42">
        <v>200</v>
      </c>
      <c r="E72" s="42">
        <f>'прил3 ведомст'!F72</f>
        <v>49.7</v>
      </c>
      <c r="F72" s="42">
        <f>'прил3 ведомст'!G72</f>
        <v>16.2</v>
      </c>
      <c r="G72" s="31">
        <f t="shared" si="0"/>
        <v>-33.5</v>
      </c>
    </row>
    <row r="73" spans="1:7" ht="60" x14ac:dyDescent="0.25">
      <c r="A73" s="45" t="s">
        <v>138</v>
      </c>
      <c r="B73" s="42" t="s">
        <v>38</v>
      </c>
      <c r="C73" s="42" t="s">
        <v>137</v>
      </c>
      <c r="D73" s="42"/>
      <c r="E73" s="42">
        <f>E74</f>
        <v>30.3</v>
      </c>
      <c r="F73" s="42">
        <f>F74</f>
        <v>30.3</v>
      </c>
      <c r="G73" s="31">
        <f t="shared" si="0"/>
        <v>0</v>
      </c>
    </row>
    <row r="74" spans="1:7" ht="45" x14ac:dyDescent="0.25">
      <c r="A74" s="45" t="s">
        <v>65</v>
      </c>
      <c r="B74" s="42" t="s">
        <v>38</v>
      </c>
      <c r="C74" s="42" t="s">
        <v>137</v>
      </c>
      <c r="D74" s="42">
        <v>200</v>
      </c>
      <c r="E74" s="42">
        <f>'прил3 ведомст'!F74</f>
        <v>30.3</v>
      </c>
      <c r="F74" s="42">
        <f>'прил3 ведомст'!G74</f>
        <v>30.3</v>
      </c>
      <c r="G74" s="31">
        <f t="shared" si="0"/>
        <v>0</v>
      </c>
    </row>
    <row r="75" spans="1:7" ht="45" x14ac:dyDescent="0.25">
      <c r="A75" s="45" t="s">
        <v>105</v>
      </c>
      <c r="B75" s="42" t="s">
        <v>38</v>
      </c>
      <c r="C75" s="42" t="s">
        <v>122</v>
      </c>
      <c r="D75" s="42"/>
      <c r="E75" s="42">
        <f>E76</f>
        <v>3000</v>
      </c>
      <c r="F75" s="42">
        <f>F76</f>
        <v>3000</v>
      </c>
      <c r="G75" s="31">
        <f t="shared" si="0"/>
        <v>0</v>
      </c>
    </row>
    <row r="76" spans="1:7" ht="30" x14ac:dyDescent="0.25">
      <c r="A76" s="45" t="s">
        <v>106</v>
      </c>
      <c r="B76" s="42" t="s">
        <v>38</v>
      </c>
      <c r="C76" s="42" t="s">
        <v>122</v>
      </c>
      <c r="D76" s="42">
        <v>200</v>
      </c>
      <c r="E76" s="42">
        <f>'прил3 ведомст'!F76</f>
        <v>3000</v>
      </c>
      <c r="F76" s="42">
        <f>'прил3 ведомст'!G76</f>
        <v>3000</v>
      </c>
      <c r="G76" s="31">
        <f t="shared" si="0"/>
        <v>0</v>
      </c>
    </row>
    <row r="77" spans="1:7" ht="29.25" x14ac:dyDescent="0.25">
      <c r="A77" s="43" t="s">
        <v>107</v>
      </c>
      <c r="B77" s="44" t="s">
        <v>40</v>
      </c>
      <c r="C77" s="44" t="s">
        <v>57</v>
      </c>
      <c r="D77" s="44"/>
      <c r="E77" s="50">
        <f>E78+E86</f>
        <v>1536.6</v>
      </c>
      <c r="F77" s="50">
        <f>F78+F86</f>
        <v>1549.3</v>
      </c>
      <c r="G77" s="29">
        <f t="shared" si="0"/>
        <v>12.700000000000045</v>
      </c>
    </row>
    <row r="78" spans="1:7" x14ac:dyDescent="0.25">
      <c r="A78" s="45" t="s">
        <v>41</v>
      </c>
      <c r="B78" s="42" t="s">
        <v>42</v>
      </c>
      <c r="C78" s="42" t="s">
        <v>57</v>
      </c>
      <c r="D78" s="42"/>
      <c r="E78" s="48">
        <f>E79+E83+E84</f>
        <v>1389.6</v>
      </c>
      <c r="F78" s="48">
        <f>F79+F83+F84</f>
        <v>1429.8</v>
      </c>
      <c r="G78" s="31">
        <f t="shared" si="0"/>
        <v>40.200000000000045</v>
      </c>
    </row>
    <row r="79" spans="1:7" x14ac:dyDescent="0.25">
      <c r="A79" s="45" t="s">
        <v>108</v>
      </c>
      <c r="B79" s="42" t="s">
        <v>42</v>
      </c>
      <c r="C79" s="42" t="s">
        <v>109</v>
      </c>
      <c r="D79" s="42"/>
      <c r="E79" s="48">
        <f>SUM(E80:E81)</f>
        <v>847.4</v>
      </c>
      <c r="F79" s="48">
        <f>SUM(F80:F81)</f>
        <v>875.8</v>
      </c>
      <c r="G79" s="31">
        <f t="shared" si="0"/>
        <v>28.399999999999977</v>
      </c>
    </row>
    <row r="80" spans="1:7" ht="45" x14ac:dyDescent="0.25">
      <c r="A80" s="45" t="s">
        <v>65</v>
      </c>
      <c r="B80" s="42" t="s">
        <v>42</v>
      </c>
      <c r="C80" s="42" t="s">
        <v>109</v>
      </c>
      <c r="D80" s="42">
        <v>200</v>
      </c>
      <c r="E80" s="42">
        <f>'прил3 ведомст'!F80</f>
        <v>810.1</v>
      </c>
      <c r="F80" s="42">
        <f>'прил3 ведомст'!G80</f>
        <v>847.8</v>
      </c>
      <c r="G80" s="31">
        <f t="shared" si="0"/>
        <v>37.699999999999932</v>
      </c>
    </row>
    <row r="81" spans="1:7" ht="30" x14ac:dyDescent="0.25">
      <c r="A81" s="45" t="s">
        <v>66</v>
      </c>
      <c r="B81" s="42" t="s">
        <v>42</v>
      </c>
      <c r="C81" s="42" t="s">
        <v>109</v>
      </c>
      <c r="D81" s="42">
        <v>850</v>
      </c>
      <c r="E81" s="42">
        <f>'прил3 ведомст'!F81</f>
        <v>37.299999999999997</v>
      </c>
      <c r="F81" s="42">
        <f>'прил3 ведомст'!G81</f>
        <v>28</v>
      </c>
      <c r="G81" s="31">
        <f t="shared" si="0"/>
        <v>-9.2999999999999972</v>
      </c>
    </row>
    <row r="82" spans="1:7" ht="75" x14ac:dyDescent="0.25">
      <c r="A82" s="45" t="s">
        <v>146</v>
      </c>
      <c r="B82" s="42" t="s">
        <v>42</v>
      </c>
      <c r="C82" s="42" t="s">
        <v>110</v>
      </c>
      <c r="D82" s="42"/>
      <c r="E82" s="42">
        <f>E83</f>
        <v>501.9</v>
      </c>
      <c r="F82" s="42">
        <f>F83</f>
        <v>513.70000000000005</v>
      </c>
      <c r="G82" s="31">
        <f t="shared" si="0"/>
        <v>11.800000000000068</v>
      </c>
    </row>
    <row r="83" spans="1:7" ht="45" x14ac:dyDescent="0.25">
      <c r="A83" s="45" t="s">
        <v>65</v>
      </c>
      <c r="B83" s="42" t="s">
        <v>42</v>
      </c>
      <c r="C83" s="42" t="s">
        <v>110</v>
      </c>
      <c r="D83" s="42">
        <v>200</v>
      </c>
      <c r="E83" s="42">
        <f>'прил3 ведомст'!F83</f>
        <v>501.9</v>
      </c>
      <c r="F83" s="42">
        <f>'прил3 ведомст'!G83</f>
        <v>513.70000000000005</v>
      </c>
      <c r="G83" s="31">
        <f t="shared" si="0"/>
        <v>11.800000000000068</v>
      </c>
    </row>
    <row r="84" spans="1:7" ht="30" x14ac:dyDescent="0.25">
      <c r="A84" s="45" t="s">
        <v>111</v>
      </c>
      <c r="B84" s="42" t="s">
        <v>42</v>
      </c>
      <c r="C84" s="42" t="s">
        <v>120</v>
      </c>
      <c r="D84" s="42"/>
      <c r="E84" s="42">
        <v>40.299999999999997</v>
      </c>
      <c r="F84" s="42">
        <v>40.299999999999997</v>
      </c>
      <c r="G84" s="31">
        <f t="shared" si="0"/>
        <v>0</v>
      </c>
    </row>
    <row r="85" spans="1:7" ht="45" x14ac:dyDescent="0.25">
      <c r="A85" s="45" t="s">
        <v>65</v>
      </c>
      <c r="B85" s="42" t="s">
        <v>42</v>
      </c>
      <c r="C85" s="42" t="s">
        <v>121</v>
      </c>
      <c r="D85" s="42">
        <v>200</v>
      </c>
      <c r="E85" s="42">
        <f>'прил3 ведомст'!F85</f>
        <v>40.299999999999997</v>
      </c>
      <c r="F85" s="42">
        <f>'прил3 ведомст'!G85</f>
        <v>40.299999999999997</v>
      </c>
      <c r="G85" s="31">
        <f t="shared" ref="G85:G95" si="3">F85-E85</f>
        <v>0</v>
      </c>
    </row>
    <row r="86" spans="1:7" ht="30" x14ac:dyDescent="0.25">
      <c r="A86" s="45" t="s">
        <v>43</v>
      </c>
      <c r="B86" s="42" t="s">
        <v>44</v>
      </c>
      <c r="C86" s="42" t="s">
        <v>57</v>
      </c>
      <c r="D86" s="42"/>
      <c r="E86" s="42">
        <f>E87+E89</f>
        <v>147</v>
      </c>
      <c r="F86" s="42">
        <f>F87+F89</f>
        <v>119.5</v>
      </c>
      <c r="G86" s="31">
        <f t="shared" si="3"/>
        <v>-27.5</v>
      </c>
    </row>
    <row r="87" spans="1:7" ht="30" x14ac:dyDescent="0.25">
      <c r="A87" s="45" t="s">
        <v>113</v>
      </c>
      <c r="B87" s="42" t="s">
        <v>44</v>
      </c>
      <c r="C87" s="42" t="s">
        <v>114</v>
      </c>
      <c r="D87" s="42"/>
      <c r="E87" s="42">
        <f>E88</f>
        <v>4</v>
      </c>
      <c r="F87" s="42">
        <f>F88</f>
        <v>4</v>
      </c>
      <c r="G87" s="31">
        <f t="shared" si="3"/>
        <v>0</v>
      </c>
    </row>
    <row r="88" spans="1:7" ht="45" x14ac:dyDescent="0.25">
      <c r="A88" s="45" t="s">
        <v>65</v>
      </c>
      <c r="B88" s="42" t="s">
        <v>44</v>
      </c>
      <c r="C88" s="42" t="s">
        <v>114</v>
      </c>
      <c r="D88" s="42">
        <v>200</v>
      </c>
      <c r="E88" s="42">
        <f>'прил3 ведомст'!F88</f>
        <v>4</v>
      </c>
      <c r="F88" s="42">
        <f>'прил3 ведомст'!G88</f>
        <v>4</v>
      </c>
      <c r="G88" s="31">
        <f t="shared" si="3"/>
        <v>0</v>
      </c>
    </row>
    <row r="89" spans="1:7" ht="30" x14ac:dyDescent="0.25">
      <c r="A89" s="45" t="s">
        <v>113</v>
      </c>
      <c r="B89" s="42" t="s">
        <v>44</v>
      </c>
      <c r="C89" s="42" t="s">
        <v>143</v>
      </c>
      <c r="D89" s="42"/>
      <c r="E89" s="42">
        <f>E90</f>
        <v>143</v>
      </c>
      <c r="F89" s="42">
        <f>F90</f>
        <v>115.5</v>
      </c>
      <c r="G89" s="31">
        <f t="shared" si="3"/>
        <v>-27.5</v>
      </c>
    </row>
    <row r="90" spans="1:7" ht="45" x14ac:dyDescent="0.25">
      <c r="A90" s="45" t="s">
        <v>65</v>
      </c>
      <c r="B90" s="42" t="s">
        <v>44</v>
      </c>
      <c r="C90" s="42" t="s">
        <v>143</v>
      </c>
      <c r="D90" s="42">
        <v>200</v>
      </c>
      <c r="E90" s="42">
        <f>'прил3 ведомст'!F90</f>
        <v>143</v>
      </c>
      <c r="F90" s="42">
        <f>'прил3 ведомст'!G90</f>
        <v>115.5</v>
      </c>
      <c r="G90" s="31">
        <f t="shared" si="3"/>
        <v>-27.5</v>
      </c>
    </row>
    <row r="91" spans="1:7" ht="29.25" x14ac:dyDescent="0.25">
      <c r="A91" s="43" t="s">
        <v>115</v>
      </c>
      <c r="B91" s="44" t="s">
        <v>46</v>
      </c>
      <c r="C91" s="44" t="s">
        <v>57</v>
      </c>
      <c r="D91" s="44"/>
      <c r="E91" s="44">
        <v>109.4</v>
      </c>
      <c r="F91" s="44">
        <v>109.4</v>
      </c>
      <c r="G91" s="29">
        <f t="shared" si="3"/>
        <v>0</v>
      </c>
    </row>
    <row r="92" spans="1:7" x14ac:dyDescent="0.25">
      <c r="A92" s="45" t="s">
        <v>47</v>
      </c>
      <c r="B92" s="42" t="s">
        <v>48</v>
      </c>
      <c r="C92" s="42" t="s">
        <v>57</v>
      </c>
      <c r="D92" s="42"/>
      <c r="E92" s="42">
        <v>109.4</v>
      </c>
      <c r="F92" s="42">
        <v>109.4</v>
      </c>
      <c r="G92" s="31">
        <f t="shared" si="3"/>
        <v>0</v>
      </c>
    </row>
    <row r="93" spans="1:7" x14ac:dyDescent="0.25">
      <c r="A93" s="45" t="s">
        <v>116</v>
      </c>
      <c r="B93" s="42" t="s">
        <v>48</v>
      </c>
      <c r="C93" s="42" t="s">
        <v>117</v>
      </c>
      <c r="D93" s="42"/>
      <c r="E93" s="42">
        <v>109.4</v>
      </c>
      <c r="F93" s="42">
        <v>109.4</v>
      </c>
      <c r="G93" s="31">
        <f t="shared" si="3"/>
        <v>0</v>
      </c>
    </row>
    <row r="94" spans="1:7" ht="30" x14ac:dyDescent="0.25">
      <c r="A94" s="45" t="s">
        <v>118</v>
      </c>
      <c r="B94" s="42" t="s">
        <v>48</v>
      </c>
      <c r="C94" s="42" t="s">
        <v>117</v>
      </c>
      <c r="D94" s="42">
        <v>300</v>
      </c>
      <c r="E94" s="42">
        <f>'прил3 ведомст'!F94</f>
        <v>109.4</v>
      </c>
      <c r="F94" s="42">
        <f>'прил3 ведомст'!G94</f>
        <v>109.4</v>
      </c>
      <c r="G94" s="31">
        <f t="shared" si="3"/>
        <v>0</v>
      </c>
    </row>
    <row r="95" spans="1:7" ht="15.75" thickBot="1" x14ac:dyDescent="0.3">
      <c r="A95" s="66" t="s">
        <v>49</v>
      </c>
      <c r="B95" s="67"/>
      <c r="C95" s="67"/>
      <c r="D95" s="68"/>
      <c r="E95" s="53">
        <f>E9+E39+E44+E50+E61+E77+E91</f>
        <v>13049.7</v>
      </c>
      <c r="F95" s="53">
        <f>F9+F39+F44+F50+F61+F77+F91</f>
        <v>13622.499999999998</v>
      </c>
      <c r="G95" s="37">
        <f t="shared" si="3"/>
        <v>572.79999999999745</v>
      </c>
    </row>
  </sheetData>
  <mergeCells count="3">
    <mergeCell ref="A5:E5"/>
    <mergeCell ref="A95:D95"/>
    <mergeCell ref="C1:F4"/>
  </mergeCells>
  <pageMargins left="0.39370078740157483" right="7.874015748031496E-2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прил2 по разд</vt:lpstr>
      <vt:lpstr>прил3 ведомст</vt:lpstr>
      <vt:lpstr>прил4 по разд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2023-01-25T02:29:48Z</dcterms:modified>
</cp:coreProperties>
</file>